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L92" i="3" l="1"/>
  <c r="K92" i="3"/>
  <c r="J92" i="3"/>
  <c r="F92" i="3"/>
  <c r="E92" i="3"/>
  <c r="D92" i="3"/>
  <c r="L83" i="3"/>
  <c r="K83" i="3"/>
  <c r="J83" i="3"/>
  <c r="F83" i="3"/>
  <c r="O84" i="3" s="1"/>
  <c r="E83" i="3"/>
  <c r="O83" i="3" s="1"/>
  <c r="D83" i="3"/>
  <c r="O82" i="3" s="1"/>
  <c r="L82" i="3"/>
  <c r="K82" i="3"/>
  <c r="J82" i="3"/>
  <c r="F82" i="3"/>
  <c r="N84" i="3" s="1"/>
  <c r="E82" i="3"/>
  <c r="N83" i="3" s="1"/>
  <c r="D82" i="3"/>
  <c r="N82" i="3" s="1"/>
  <c r="V31" i="3" l="1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<sst xmlns="http://schemas.openxmlformats.org/spreadsheetml/2006/main" count="229" uniqueCount="107">
  <si>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</si>
  <si>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</si>
  <si>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</si>
  <si>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</si>
  <si>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</si>
  <si>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</si>
  <si>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</si>
  <si>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</si>
  <si>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</si>
  <si>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</si>
  <si>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</si>
  <si>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</si>
  <si>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</si>
  <si>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</si>
  <si>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</si>
  <si>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</si>
  <si>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</si>
  <si>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</si>
  <si>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</si>
  <si>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</si>
  <si>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</si>
  <si>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</si>
  <si>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</si>
  <si>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</si>
  <si>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</si>
  <si>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</si>
  <si>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</si>
  <si>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</si>
  <si>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</si>
  <si>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</si>
  <si>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</si>
  <si>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</si>
  <si>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</si>
  <si>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</si>
  <si>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</si>
  <si>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</si>
  <si>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</si>
  <si>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</si>
  <si>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110 кВ Нифантово</t>
  </si>
  <si>
    <t xml:space="preserve"> 0,23 Нифантово ТСН 1 ао RS</t>
  </si>
  <si>
    <t xml:space="preserve"> 0,23 Нифантово ТСН 2 ао RS</t>
  </si>
  <si>
    <t xml:space="preserve"> 10 Нифантово Т 1 ап RS</t>
  </si>
  <si>
    <t xml:space="preserve"> 10 Нифантово Т 2 ап RS</t>
  </si>
  <si>
    <t xml:space="preserve"> 10 Нифантово-Аристово ао RS</t>
  </si>
  <si>
    <t xml:space="preserve"> 10 Нифантово-Добрец ао RS</t>
  </si>
  <si>
    <t xml:space="preserve"> 10 Нифантово-Ершово ао RS</t>
  </si>
  <si>
    <t xml:space="preserve"> 10 Нифантово-Заря 1 ао RS</t>
  </si>
  <si>
    <t xml:space="preserve"> 10 Нифантово-Заря 2 ао RS</t>
  </si>
  <si>
    <t xml:space="preserve"> 10 Нифантово-Катодная ао RS</t>
  </si>
  <si>
    <t xml:space="preserve"> 10 Нифантово-Льнозавод ао RS</t>
  </si>
  <si>
    <t xml:space="preserve"> 10 Нифантово-Парк 1 ао RS</t>
  </si>
  <si>
    <t xml:space="preserve"> 10 Нифантово-Парк 2 ао RS</t>
  </si>
  <si>
    <t xml:space="preserve"> 10 Нифантово-Поселок ао RS</t>
  </si>
  <si>
    <t xml:space="preserve"> 10 Нифантово-ПТФ 1 ао RS</t>
  </si>
  <si>
    <t xml:space="preserve"> 10 Нифантово-ПТФ 2 ао RS</t>
  </si>
  <si>
    <t xml:space="preserve"> 10 Нифантово-ПТФ 3 ао RS</t>
  </si>
  <si>
    <t xml:space="preserve"> 10 Нифантово-ПТФ 4 ао RS</t>
  </si>
  <si>
    <t xml:space="preserve"> 10 Нифантово-ПТФ 5 ао RS</t>
  </si>
  <si>
    <t xml:space="preserve"> 10 Нифантово-ПТФ 6 ао RS</t>
  </si>
  <si>
    <t xml:space="preserve"> 10 Нифантово-Тырканово ао RS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</si>
  <si>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</si>
  <si>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</si>
  <si>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</si>
  <si>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</si>
  <si>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</si>
  <si>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</si>
  <si>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</si>
  <si>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</si>
  <si>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</si>
  <si>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</si>
  <si>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</si>
  <si>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</si>
  <si>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</si>
  <si>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 вн, кВт</t>
  </si>
  <si>
    <t>P кз вс, кВт</t>
  </si>
  <si>
    <t>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</si>
  <si>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</si>
  <si>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</si>
  <si>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</si>
  <si>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</si>
  <si>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</si>
  <si>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</si>
  <si>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P</t>
  </si>
  <si>
    <t>Q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</si>
  <si>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</si>
  <si>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</si>
  <si>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</si>
  <si>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</si>
  <si>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</si>
  <si>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</si>
  <si>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</si>
  <si>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</si>
  <si>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</si>
  <si>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</si>
  <si>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</si>
  <si>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</si>
  <si>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</si>
  <si>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t>ΔP, кВт</t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</si>
  <si>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</si>
  <si>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</si>
  <si>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</si>
  <si>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</si>
  <si>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</si>
  <si>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</si>
  <si>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</si>
  <si>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</si>
  <si>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Потери в трансформаторах  в режимный день  16.12.2020 г. г. по ПС Нифантово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</si>
</sst>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0" fillId="0" borderId="0" xfId="0" applyFill="1" applyBorder="1" applyAlignment="1"/>
    <xf numFmtId="0" fontId="13" fillId="0" borderId="7" xfId="0" applyFont="1" applyFill="1" applyBorder="1" applyAlignment="1">
      <alignment horizontal="center" vertical="center" wrapText="1"/>
    </xf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166" fontId="0" fillId="0" borderId="0" xfId="0" applyNumberFormat="1"/>
    <xf numFmtId="2" fontId="0" fillId="4" borderId="26" xfId="0" applyNumberForma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6" fontId="13" fillId="5" borderId="11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4" borderId="29" xfId="0" applyFill="1" applyBorder="1" applyAlignment="1">
      <alignment horizontal="center" vertical="center"/>
    </xf>
    <xf numFmtId="0" fontId="13" fillId="3" borderId="37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6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13" fillId="2" borderId="31" xfId="0" applyFont="1" applyFill="1" applyBorder="1" applyAlignment="1">
      <alignment horizontal="center" vertical="center" wrapText="1"/>
    </xf>
    <xf numFmtId="0" fontId="13" fillId="2" borderId="3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99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34" sqref="B34"/>
    </sheetView>
  </sheetViews>
  <sheetFormatPr defaultRowHeight="12.75" x14ac:dyDescent="0.2"/>
  <cols>
    <col min="1" max="1" width="11.5703125" style="1" customWidth="1"/>
    <col min="2" max="53" width="18.7109375" style="45" customWidth="1"/>
    <col min="54" max="16384" width="9.140625" style="1"/>
  </cols>
  <sheetData>
    <row r="1" spans="1:53" x14ac:dyDescent="0.2">
      <c r="A1" s="42"/>
    </row>
    <row r="2" spans="1:53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3" ht="15.75" x14ac:dyDescent="0.25">
      <c r="A3" s="42"/>
      <c r="B3" s="53" t="str">
        <f>IF(isOV="","",isOV)</f>
        <v/>
      </c>
    </row>
    <row r="4" spans="1:53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34" t="s">
        <v>36</v>
      </c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</row>
    <row r="5" spans="1:53" s="51" customFormat="1" ht="16.5" thickBot="1" x14ac:dyDescent="0.3">
      <c r="A5" s="43" t="str">
        <f>IF(group="","",group)</f>
        <v>ПС 110 кВ Нифантово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35" t="s">
        <v>37</v>
      </c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</row>
    <row r="6" spans="1:53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1" t="s">
        <v>59</v>
      </c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</row>
    <row r="7" spans="1:53" x14ac:dyDescent="0.2">
      <c r="A7" s="72" t="s">
        <v>3</v>
      </c>
      <c r="B7" s="73">
        <v>3.1080000000000001</v>
      </c>
      <c r="C7" s="73">
        <v>2.4E-2</v>
      </c>
      <c r="D7" s="73">
        <v>2400</v>
      </c>
      <c r="E7" s="73">
        <v>2608</v>
      </c>
      <c r="F7" s="73">
        <v>456</v>
      </c>
      <c r="G7" s="73">
        <v>18.900000000000002</v>
      </c>
      <c r="H7" s="73">
        <v>191.4</v>
      </c>
      <c r="I7" s="73">
        <v>98.8</v>
      </c>
      <c r="J7" s="73">
        <v>418.2</v>
      </c>
      <c r="K7" s="73">
        <v>1.8</v>
      </c>
      <c r="L7" s="73">
        <v>34.800000000000004</v>
      </c>
      <c r="M7" s="73">
        <v>1279.2</v>
      </c>
      <c r="N7" s="73">
        <v>439.2</v>
      </c>
      <c r="O7" s="73">
        <v>285</v>
      </c>
      <c r="P7" s="73">
        <v>468.8</v>
      </c>
      <c r="Q7" s="73">
        <v>8.8000000000000007</v>
      </c>
      <c r="R7" s="73">
        <v>192.6</v>
      </c>
      <c r="S7" s="73">
        <v>551.6</v>
      </c>
      <c r="T7" s="73">
        <v>59.800000000000004</v>
      </c>
      <c r="U7" s="73">
        <v>315.40000000000003</v>
      </c>
      <c r="V7" s="74">
        <v>226.8</v>
      </c>
    </row>
    <row r="8" spans="1:53" x14ac:dyDescent="0.2">
      <c r="A8" s="75" t="s">
        <v>4</v>
      </c>
      <c r="B8" s="76">
        <v>3.12</v>
      </c>
      <c r="C8" s="76">
        <v>2.4E-2</v>
      </c>
      <c r="D8" s="76">
        <v>2474</v>
      </c>
      <c r="E8" s="76">
        <v>2598</v>
      </c>
      <c r="F8" s="76">
        <v>454.2</v>
      </c>
      <c r="G8" s="76">
        <v>18.3</v>
      </c>
      <c r="H8" s="76">
        <v>189.4</v>
      </c>
      <c r="I8" s="76">
        <v>82.4</v>
      </c>
      <c r="J8" s="76">
        <v>413.1</v>
      </c>
      <c r="K8" s="76">
        <v>2</v>
      </c>
      <c r="L8" s="76">
        <v>34</v>
      </c>
      <c r="M8" s="76">
        <v>1396.8</v>
      </c>
      <c r="N8" s="76">
        <v>449.6</v>
      </c>
      <c r="O8" s="76">
        <v>276.60000000000002</v>
      </c>
      <c r="P8" s="76">
        <v>454.8</v>
      </c>
      <c r="Q8" s="76">
        <v>8.8000000000000007</v>
      </c>
      <c r="R8" s="76">
        <v>191.4</v>
      </c>
      <c r="S8" s="76">
        <v>559.20000000000005</v>
      </c>
      <c r="T8" s="76">
        <v>60</v>
      </c>
      <c r="U8" s="76">
        <v>302</v>
      </c>
      <c r="V8" s="77">
        <v>219.6</v>
      </c>
    </row>
    <row r="9" spans="1:53" x14ac:dyDescent="0.2">
      <c r="A9" s="75" t="s">
        <v>5</v>
      </c>
      <c r="B9" s="76">
        <v>3.1320000000000001</v>
      </c>
      <c r="C9" s="76">
        <v>2.4E-2</v>
      </c>
      <c r="D9" s="76">
        <v>2250</v>
      </c>
      <c r="E9" s="76">
        <v>2530</v>
      </c>
      <c r="F9" s="76">
        <v>443.40000000000003</v>
      </c>
      <c r="G9" s="76">
        <v>18.3</v>
      </c>
      <c r="H9" s="76">
        <v>185.20000000000002</v>
      </c>
      <c r="I9" s="76">
        <v>86</v>
      </c>
      <c r="J9" s="76">
        <v>412.8</v>
      </c>
      <c r="K9" s="76">
        <v>2</v>
      </c>
      <c r="L9" s="76">
        <v>34.800000000000004</v>
      </c>
      <c r="M9" s="76">
        <v>1156.8</v>
      </c>
      <c r="N9" s="76">
        <v>410.40000000000003</v>
      </c>
      <c r="O9" s="76">
        <v>268.2</v>
      </c>
      <c r="P9" s="76">
        <v>469.6</v>
      </c>
      <c r="Q9" s="76">
        <v>8.8000000000000007</v>
      </c>
      <c r="R9" s="76">
        <v>190.20000000000002</v>
      </c>
      <c r="S9" s="76">
        <v>546</v>
      </c>
      <c r="T9" s="76">
        <v>61.2</v>
      </c>
      <c r="U9" s="76">
        <v>303.60000000000002</v>
      </c>
      <c r="V9" s="77">
        <v>219</v>
      </c>
    </row>
    <row r="10" spans="1:53" x14ac:dyDescent="0.2">
      <c r="A10" s="75" t="s">
        <v>6</v>
      </c>
      <c r="B10" s="76">
        <v>3.1320000000000001</v>
      </c>
      <c r="C10" s="76">
        <v>3.6000000000000004E-2</v>
      </c>
      <c r="D10" s="76">
        <v>1936</v>
      </c>
      <c r="E10" s="76">
        <v>2448</v>
      </c>
      <c r="F10" s="76">
        <v>465.2</v>
      </c>
      <c r="G10" s="76">
        <v>18.600000000000001</v>
      </c>
      <c r="H10" s="76">
        <v>187.4</v>
      </c>
      <c r="I10" s="76">
        <v>81.600000000000009</v>
      </c>
      <c r="J10" s="76">
        <v>406.5</v>
      </c>
      <c r="K10" s="76">
        <v>2</v>
      </c>
      <c r="L10" s="76">
        <v>35.6</v>
      </c>
      <c r="M10" s="76">
        <v>858</v>
      </c>
      <c r="N10" s="76">
        <v>312</v>
      </c>
      <c r="O10" s="76">
        <v>264</v>
      </c>
      <c r="P10" s="76">
        <v>457.2</v>
      </c>
      <c r="Q10" s="76">
        <v>8.8000000000000007</v>
      </c>
      <c r="R10" s="76">
        <v>195.6</v>
      </c>
      <c r="S10" s="76">
        <v>548</v>
      </c>
      <c r="T10" s="76">
        <v>60.800000000000004</v>
      </c>
      <c r="U10" s="76">
        <v>298.2</v>
      </c>
      <c r="V10" s="77">
        <v>218.4</v>
      </c>
    </row>
    <row r="11" spans="1:53" x14ac:dyDescent="0.2">
      <c r="A11" s="75" t="s">
        <v>7</v>
      </c>
      <c r="B11" s="76">
        <v>3.1080000000000001</v>
      </c>
      <c r="C11" s="76">
        <v>2.4E-2</v>
      </c>
      <c r="D11" s="76">
        <v>2324</v>
      </c>
      <c r="E11" s="76">
        <v>2572</v>
      </c>
      <c r="F11" s="76">
        <v>463.8</v>
      </c>
      <c r="G11" s="76">
        <v>18.600000000000001</v>
      </c>
      <c r="H11" s="76">
        <v>188.20000000000002</v>
      </c>
      <c r="I11" s="76">
        <v>69.2</v>
      </c>
      <c r="J11" s="76">
        <v>401.1</v>
      </c>
      <c r="K11" s="76">
        <v>1.8</v>
      </c>
      <c r="L11" s="76">
        <v>34.800000000000004</v>
      </c>
      <c r="M11" s="76">
        <v>1224</v>
      </c>
      <c r="N11" s="76">
        <v>447.2</v>
      </c>
      <c r="O11" s="76">
        <v>272.39999999999998</v>
      </c>
      <c r="P11" s="76">
        <v>469.6</v>
      </c>
      <c r="Q11" s="76">
        <v>8.8000000000000007</v>
      </c>
      <c r="R11" s="76">
        <v>210.6</v>
      </c>
      <c r="S11" s="76">
        <v>543.20000000000005</v>
      </c>
      <c r="T11" s="76">
        <v>60.800000000000004</v>
      </c>
      <c r="U11" s="76">
        <v>300.2</v>
      </c>
      <c r="V11" s="77">
        <v>218.1</v>
      </c>
    </row>
    <row r="12" spans="1:53" x14ac:dyDescent="0.2">
      <c r="A12" s="75" t="s">
        <v>8</v>
      </c>
      <c r="B12" s="76">
        <v>3.0720000000000001</v>
      </c>
      <c r="C12" s="76">
        <v>2.4E-2</v>
      </c>
      <c r="D12" s="76">
        <v>2704</v>
      </c>
      <c r="E12" s="76">
        <v>2658</v>
      </c>
      <c r="F12" s="76">
        <v>508</v>
      </c>
      <c r="G12" s="76">
        <v>18.600000000000001</v>
      </c>
      <c r="H12" s="76">
        <v>185.6</v>
      </c>
      <c r="I12" s="76">
        <v>178.4</v>
      </c>
      <c r="J12" s="76">
        <v>400.5</v>
      </c>
      <c r="K12" s="76">
        <v>2</v>
      </c>
      <c r="L12" s="76">
        <v>34.4</v>
      </c>
      <c r="M12" s="76">
        <v>1461.6000000000001</v>
      </c>
      <c r="N12" s="76">
        <v>476.8</v>
      </c>
      <c r="O12" s="76">
        <v>288.60000000000002</v>
      </c>
      <c r="P12" s="76">
        <v>473.6</v>
      </c>
      <c r="Q12" s="76">
        <v>8.8000000000000007</v>
      </c>
      <c r="R12" s="76">
        <v>208.8</v>
      </c>
      <c r="S12" s="76">
        <v>548.80000000000007</v>
      </c>
      <c r="T12" s="76">
        <v>70.8</v>
      </c>
      <c r="U12" s="76">
        <v>298.2</v>
      </c>
      <c r="V12" s="77">
        <v>225</v>
      </c>
    </row>
    <row r="13" spans="1:53" x14ac:dyDescent="0.2">
      <c r="A13" s="75" t="s">
        <v>9</v>
      </c>
      <c r="B13" s="76">
        <v>3.048</v>
      </c>
      <c r="C13" s="76">
        <v>2.4E-2</v>
      </c>
      <c r="D13" s="76">
        <v>2964</v>
      </c>
      <c r="E13" s="76">
        <v>2806</v>
      </c>
      <c r="F13" s="76">
        <v>501.6</v>
      </c>
      <c r="G13" s="76">
        <v>19.2</v>
      </c>
      <c r="H13" s="76">
        <v>188.6</v>
      </c>
      <c r="I13" s="76">
        <v>218</v>
      </c>
      <c r="J13" s="76">
        <v>423</v>
      </c>
      <c r="K13" s="76">
        <v>1.8</v>
      </c>
      <c r="L13" s="76">
        <v>34.4</v>
      </c>
      <c r="M13" s="76">
        <v>1585.2</v>
      </c>
      <c r="N13" s="76">
        <v>501.6</v>
      </c>
      <c r="O13" s="76">
        <v>357</v>
      </c>
      <c r="P13" s="76">
        <v>466.8</v>
      </c>
      <c r="Q13" s="76">
        <v>8.8000000000000007</v>
      </c>
      <c r="R13" s="76">
        <v>253.20000000000002</v>
      </c>
      <c r="S13" s="76">
        <v>582</v>
      </c>
      <c r="T13" s="76">
        <v>74</v>
      </c>
      <c r="U13" s="76">
        <v>331.6</v>
      </c>
      <c r="V13" s="77">
        <v>260.39999999999998</v>
      </c>
    </row>
    <row r="14" spans="1:53" x14ac:dyDescent="0.2">
      <c r="A14" s="75" t="s">
        <v>10</v>
      </c>
      <c r="B14" s="76">
        <v>3.0720000000000001</v>
      </c>
      <c r="C14" s="76">
        <v>2.4E-2</v>
      </c>
      <c r="D14" s="76">
        <v>2842</v>
      </c>
      <c r="E14" s="76">
        <v>3014</v>
      </c>
      <c r="F14" s="76">
        <v>522.20000000000005</v>
      </c>
      <c r="G14" s="76">
        <v>20.100000000000001</v>
      </c>
      <c r="H14" s="76">
        <v>191.8</v>
      </c>
      <c r="I14" s="76">
        <v>186.4</v>
      </c>
      <c r="J14" s="76">
        <v>456</v>
      </c>
      <c r="K14" s="76">
        <v>2</v>
      </c>
      <c r="L14" s="76">
        <v>36.4</v>
      </c>
      <c r="M14" s="76">
        <v>1382.4</v>
      </c>
      <c r="N14" s="76">
        <v>478.40000000000003</v>
      </c>
      <c r="O14" s="76">
        <v>393</v>
      </c>
      <c r="P14" s="76">
        <v>466.8</v>
      </c>
      <c r="Q14" s="76">
        <v>8.8000000000000007</v>
      </c>
      <c r="R14" s="76">
        <v>328.2</v>
      </c>
      <c r="S14" s="76">
        <v>700.80000000000007</v>
      </c>
      <c r="T14" s="76">
        <v>71.400000000000006</v>
      </c>
      <c r="U14" s="76">
        <v>383</v>
      </c>
      <c r="V14" s="77">
        <v>277.5</v>
      </c>
    </row>
    <row r="15" spans="1:53" x14ac:dyDescent="0.2">
      <c r="A15" s="75" t="s">
        <v>11</v>
      </c>
      <c r="B15" s="76">
        <v>3.0960000000000001</v>
      </c>
      <c r="C15" s="76">
        <v>2.4E-2</v>
      </c>
      <c r="D15" s="76">
        <v>2448</v>
      </c>
      <c r="E15" s="76">
        <v>2994</v>
      </c>
      <c r="F15" s="76">
        <v>536.4</v>
      </c>
      <c r="G15" s="76">
        <v>18.3</v>
      </c>
      <c r="H15" s="76">
        <v>194.8</v>
      </c>
      <c r="I15" s="76">
        <v>237.20000000000002</v>
      </c>
      <c r="J15" s="76">
        <v>471.90000000000003</v>
      </c>
      <c r="K15" s="76">
        <v>2</v>
      </c>
      <c r="L15" s="76">
        <v>65.599999999999994</v>
      </c>
      <c r="M15" s="76">
        <v>854.4</v>
      </c>
      <c r="N15" s="76">
        <v>338.40000000000003</v>
      </c>
      <c r="O15" s="76">
        <v>420.8</v>
      </c>
      <c r="P15" s="76">
        <v>472</v>
      </c>
      <c r="Q15" s="76">
        <v>8.4</v>
      </c>
      <c r="R15" s="76">
        <v>345</v>
      </c>
      <c r="S15" s="76">
        <v>754.4</v>
      </c>
      <c r="T15" s="76">
        <v>71.600000000000009</v>
      </c>
      <c r="U15" s="76">
        <v>438.40000000000003</v>
      </c>
      <c r="V15" s="77">
        <v>251.70000000000002</v>
      </c>
    </row>
    <row r="16" spans="1:53" x14ac:dyDescent="0.2">
      <c r="A16" s="75" t="s">
        <v>12</v>
      </c>
      <c r="B16" s="76">
        <v>0.78</v>
      </c>
      <c r="C16" s="76">
        <v>2.472</v>
      </c>
      <c r="D16" s="76">
        <v>584</v>
      </c>
      <c r="E16" s="76">
        <v>4592</v>
      </c>
      <c r="F16" s="76">
        <v>494.6</v>
      </c>
      <c r="G16" s="76">
        <v>18.900000000000002</v>
      </c>
      <c r="H16" s="76">
        <v>178</v>
      </c>
      <c r="I16" s="76">
        <v>211.20000000000002</v>
      </c>
      <c r="J16" s="76">
        <v>473.40000000000003</v>
      </c>
      <c r="K16" s="76">
        <v>2.2000000000000002</v>
      </c>
      <c r="L16" s="76">
        <v>184.4</v>
      </c>
      <c r="M16" s="76">
        <v>674.4</v>
      </c>
      <c r="N16" s="76">
        <v>311.2</v>
      </c>
      <c r="O16" s="76">
        <v>408.6</v>
      </c>
      <c r="P16" s="76">
        <v>399.6</v>
      </c>
      <c r="Q16" s="76">
        <v>8.4</v>
      </c>
      <c r="R16" s="76">
        <v>358.2</v>
      </c>
      <c r="S16" s="76">
        <v>702</v>
      </c>
      <c r="T16" s="76">
        <v>71</v>
      </c>
      <c r="U16" s="76">
        <v>478.8</v>
      </c>
      <c r="V16" s="77">
        <v>244.5</v>
      </c>
    </row>
    <row r="17" spans="1:22" x14ac:dyDescent="0.2">
      <c r="A17" s="75" t="s">
        <v>13</v>
      </c>
      <c r="B17" s="76">
        <v>0</v>
      </c>
      <c r="C17" s="76">
        <v>2.964</v>
      </c>
      <c r="D17" s="76">
        <v>0</v>
      </c>
      <c r="E17" s="76">
        <v>4870</v>
      </c>
      <c r="F17" s="76">
        <v>482.6</v>
      </c>
      <c r="G17" s="76">
        <v>19.2</v>
      </c>
      <c r="H17" s="76">
        <v>181</v>
      </c>
      <c r="I17" s="76">
        <v>162</v>
      </c>
      <c r="J17" s="76">
        <v>459.6</v>
      </c>
      <c r="K17" s="76">
        <v>2</v>
      </c>
      <c r="L17" s="76">
        <v>63.2</v>
      </c>
      <c r="M17" s="76">
        <v>655.20000000000005</v>
      </c>
      <c r="N17" s="76">
        <v>301.60000000000002</v>
      </c>
      <c r="O17" s="76">
        <v>400.6</v>
      </c>
      <c r="P17" s="76">
        <v>386</v>
      </c>
      <c r="Q17" s="76">
        <v>8.4</v>
      </c>
      <c r="R17" s="76">
        <v>358.2</v>
      </c>
      <c r="S17" s="76">
        <v>676.4</v>
      </c>
      <c r="T17" s="76">
        <v>71</v>
      </c>
      <c r="U17" s="76">
        <v>444.6</v>
      </c>
      <c r="V17" s="77">
        <v>239.1</v>
      </c>
    </row>
    <row r="18" spans="1:22" x14ac:dyDescent="0.2">
      <c r="A18" s="75" t="s">
        <v>14</v>
      </c>
      <c r="B18" s="76">
        <v>0</v>
      </c>
      <c r="C18" s="76">
        <v>3.06</v>
      </c>
      <c r="D18" s="76">
        <v>0</v>
      </c>
      <c r="E18" s="76">
        <v>4814</v>
      </c>
      <c r="F18" s="76">
        <v>487.6</v>
      </c>
      <c r="G18" s="76">
        <v>18</v>
      </c>
      <c r="H18" s="76">
        <v>190.8</v>
      </c>
      <c r="I18" s="76">
        <v>147.6</v>
      </c>
      <c r="J18" s="76">
        <v>468</v>
      </c>
      <c r="K18" s="76">
        <v>2</v>
      </c>
      <c r="L18" s="76">
        <v>62.4</v>
      </c>
      <c r="M18" s="76">
        <v>640.80000000000007</v>
      </c>
      <c r="N18" s="76">
        <v>299.2</v>
      </c>
      <c r="O18" s="76">
        <v>379.40000000000003</v>
      </c>
      <c r="P18" s="76">
        <v>395.6</v>
      </c>
      <c r="Q18" s="76">
        <v>8.4</v>
      </c>
      <c r="R18" s="76">
        <v>353.40000000000003</v>
      </c>
      <c r="S18" s="76">
        <v>653.6</v>
      </c>
      <c r="T18" s="76">
        <v>71.2</v>
      </c>
      <c r="U18" s="76">
        <v>434.40000000000003</v>
      </c>
      <c r="V18" s="77">
        <v>239.1</v>
      </c>
    </row>
    <row r="19" spans="1:22" x14ac:dyDescent="0.2">
      <c r="A19" s="75" t="s">
        <v>15</v>
      </c>
      <c r="B19" s="76">
        <v>0</v>
      </c>
      <c r="C19" s="76">
        <v>2.964</v>
      </c>
      <c r="D19" s="76">
        <v>0</v>
      </c>
      <c r="E19" s="76">
        <v>4806</v>
      </c>
      <c r="F19" s="76">
        <v>486.6</v>
      </c>
      <c r="G19" s="76">
        <v>18.3</v>
      </c>
      <c r="H19" s="76">
        <v>188.6</v>
      </c>
      <c r="I19" s="76">
        <v>165.6</v>
      </c>
      <c r="J19" s="76">
        <v>475.8</v>
      </c>
      <c r="K19" s="76">
        <v>2</v>
      </c>
      <c r="L19" s="76">
        <v>62.800000000000004</v>
      </c>
      <c r="M19" s="76">
        <v>650.4</v>
      </c>
      <c r="N19" s="76">
        <v>291.2</v>
      </c>
      <c r="O19" s="76">
        <v>375</v>
      </c>
      <c r="P19" s="76">
        <v>382.40000000000003</v>
      </c>
      <c r="Q19" s="76">
        <v>8</v>
      </c>
      <c r="R19" s="76">
        <v>346.2</v>
      </c>
      <c r="S19" s="76">
        <v>615.6</v>
      </c>
      <c r="T19" s="76">
        <v>69.2</v>
      </c>
      <c r="U19" s="76">
        <v>460.40000000000003</v>
      </c>
      <c r="V19" s="77">
        <v>243</v>
      </c>
    </row>
    <row r="20" spans="1:22" x14ac:dyDescent="0.2">
      <c r="A20" s="75" t="s">
        <v>16</v>
      </c>
      <c r="B20" s="76">
        <v>0</v>
      </c>
      <c r="C20" s="76">
        <v>2.9159999999999999</v>
      </c>
      <c r="D20" s="76">
        <v>0</v>
      </c>
      <c r="E20" s="76">
        <v>4934</v>
      </c>
      <c r="F20" s="76">
        <v>512.4</v>
      </c>
      <c r="G20" s="76">
        <v>18.600000000000001</v>
      </c>
      <c r="H20" s="76">
        <v>180.8</v>
      </c>
      <c r="I20" s="76">
        <v>198.4</v>
      </c>
      <c r="J20" s="76">
        <v>446.1</v>
      </c>
      <c r="K20" s="76">
        <v>1.8</v>
      </c>
      <c r="L20" s="76">
        <v>240.4</v>
      </c>
      <c r="M20" s="76">
        <v>578.4</v>
      </c>
      <c r="N20" s="76">
        <v>299.2</v>
      </c>
      <c r="O20" s="76">
        <v>356.40000000000003</v>
      </c>
      <c r="P20" s="76">
        <v>402.8</v>
      </c>
      <c r="Q20" s="76">
        <v>8.4</v>
      </c>
      <c r="R20" s="76">
        <v>327.60000000000002</v>
      </c>
      <c r="S20" s="76">
        <v>640</v>
      </c>
      <c r="T20" s="76">
        <v>69.2</v>
      </c>
      <c r="U20" s="76">
        <v>449</v>
      </c>
      <c r="V20" s="77">
        <v>242.1</v>
      </c>
    </row>
    <row r="21" spans="1:22" x14ac:dyDescent="0.2">
      <c r="A21" s="75" t="s">
        <v>17</v>
      </c>
      <c r="B21" s="76">
        <v>0</v>
      </c>
      <c r="C21" s="76">
        <v>2.9040000000000004</v>
      </c>
      <c r="D21" s="76">
        <v>0</v>
      </c>
      <c r="E21" s="76">
        <v>4800</v>
      </c>
      <c r="F21" s="76">
        <v>515.20000000000005</v>
      </c>
      <c r="G21" s="76">
        <v>18</v>
      </c>
      <c r="H21" s="76">
        <v>190</v>
      </c>
      <c r="I21" s="76">
        <v>196.8</v>
      </c>
      <c r="J21" s="76">
        <v>453.90000000000003</v>
      </c>
      <c r="K21" s="76">
        <v>2</v>
      </c>
      <c r="L21" s="76">
        <v>56.800000000000004</v>
      </c>
      <c r="M21" s="76">
        <v>602.4</v>
      </c>
      <c r="N21" s="76">
        <v>298.40000000000003</v>
      </c>
      <c r="O21" s="76">
        <v>354.6</v>
      </c>
      <c r="P21" s="76">
        <v>421.6</v>
      </c>
      <c r="Q21" s="76">
        <v>8.4</v>
      </c>
      <c r="R21" s="76">
        <v>346.2</v>
      </c>
      <c r="S21" s="76">
        <v>625.20000000000005</v>
      </c>
      <c r="T21" s="76">
        <v>66.400000000000006</v>
      </c>
      <c r="U21" s="76">
        <v>445</v>
      </c>
      <c r="V21" s="77">
        <v>234.3</v>
      </c>
    </row>
    <row r="22" spans="1:22" x14ac:dyDescent="0.2">
      <c r="A22" s="75" t="s">
        <v>18</v>
      </c>
      <c r="B22" s="76">
        <v>0</v>
      </c>
      <c r="C22" s="76">
        <v>2.9159999999999999</v>
      </c>
      <c r="D22" s="76">
        <v>0</v>
      </c>
      <c r="E22" s="76">
        <v>4956</v>
      </c>
      <c r="F22" s="76">
        <v>548.4</v>
      </c>
      <c r="G22" s="76">
        <v>18</v>
      </c>
      <c r="H22" s="76">
        <v>196.20000000000002</v>
      </c>
      <c r="I22" s="76">
        <v>182.4</v>
      </c>
      <c r="J22" s="76">
        <v>474.90000000000003</v>
      </c>
      <c r="K22" s="76">
        <v>2</v>
      </c>
      <c r="L22" s="76">
        <v>114</v>
      </c>
      <c r="M22" s="76">
        <v>615.6</v>
      </c>
      <c r="N22" s="76">
        <v>301.60000000000002</v>
      </c>
      <c r="O22" s="76">
        <v>372.8</v>
      </c>
      <c r="P22" s="76">
        <v>418.40000000000003</v>
      </c>
      <c r="Q22" s="76">
        <v>8.4</v>
      </c>
      <c r="R22" s="76">
        <v>351</v>
      </c>
      <c r="S22" s="76">
        <v>586.80000000000007</v>
      </c>
      <c r="T22" s="76">
        <v>64.599999999999994</v>
      </c>
      <c r="U22" s="76">
        <v>493.2</v>
      </c>
      <c r="V22" s="77">
        <v>242.1</v>
      </c>
    </row>
    <row r="23" spans="1:22" x14ac:dyDescent="0.2">
      <c r="A23" s="75" t="s">
        <v>19</v>
      </c>
      <c r="B23" s="76">
        <v>0</v>
      </c>
      <c r="C23" s="76">
        <v>2.9159999999999999</v>
      </c>
      <c r="D23" s="76">
        <v>0</v>
      </c>
      <c r="E23" s="76">
        <v>5030</v>
      </c>
      <c r="F23" s="76">
        <v>564.6</v>
      </c>
      <c r="G23" s="76">
        <v>18.600000000000001</v>
      </c>
      <c r="H23" s="76">
        <v>216.4</v>
      </c>
      <c r="I23" s="76">
        <v>151.6</v>
      </c>
      <c r="J23" s="76">
        <v>486.90000000000003</v>
      </c>
      <c r="K23" s="76">
        <v>2</v>
      </c>
      <c r="L23" s="76">
        <v>248</v>
      </c>
      <c r="M23" s="76">
        <v>612</v>
      </c>
      <c r="N23" s="76">
        <v>293.60000000000002</v>
      </c>
      <c r="O23" s="76">
        <v>404.6</v>
      </c>
      <c r="P23" s="76">
        <v>409.6</v>
      </c>
      <c r="Q23" s="76">
        <v>8.4</v>
      </c>
      <c r="R23" s="76">
        <v>328.8</v>
      </c>
      <c r="S23" s="76">
        <v>565.6</v>
      </c>
      <c r="T23" s="76">
        <v>64.599999999999994</v>
      </c>
      <c r="U23" s="76">
        <v>438</v>
      </c>
      <c r="V23" s="77">
        <v>254.1</v>
      </c>
    </row>
    <row r="24" spans="1:22" x14ac:dyDescent="0.2">
      <c r="A24" s="75" t="s">
        <v>20</v>
      </c>
      <c r="B24" s="76">
        <v>0</v>
      </c>
      <c r="C24" s="76">
        <v>4.08</v>
      </c>
      <c r="D24" s="76">
        <v>0</v>
      </c>
      <c r="E24" s="76">
        <v>4628</v>
      </c>
      <c r="F24" s="76">
        <v>593.6</v>
      </c>
      <c r="G24" s="76">
        <v>19.5</v>
      </c>
      <c r="H24" s="76">
        <v>234.20000000000002</v>
      </c>
      <c r="I24" s="76">
        <v>139.6</v>
      </c>
      <c r="J24" s="76">
        <v>492</v>
      </c>
      <c r="K24" s="76">
        <v>2</v>
      </c>
      <c r="L24" s="76">
        <v>38</v>
      </c>
      <c r="M24" s="76">
        <v>559.20000000000005</v>
      </c>
      <c r="N24" s="76">
        <v>299.2</v>
      </c>
      <c r="O24" s="76">
        <v>417.8</v>
      </c>
      <c r="P24" s="76">
        <v>417.6</v>
      </c>
      <c r="Q24" s="76">
        <v>8.4</v>
      </c>
      <c r="R24" s="76">
        <v>227.4</v>
      </c>
      <c r="S24" s="76">
        <v>466.8</v>
      </c>
      <c r="T24" s="76">
        <v>63.800000000000004</v>
      </c>
      <c r="U24" s="76">
        <v>395</v>
      </c>
      <c r="V24" s="77">
        <v>282.90000000000003</v>
      </c>
    </row>
    <row r="25" spans="1:22" x14ac:dyDescent="0.2">
      <c r="A25" s="75" t="s">
        <v>21</v>
      </c>
      <c r="B25" s="76">
        <v>0</v>
      </c>
      <c r="C25" s="76">
        <v>6.0720000000000001</v>
      </c>
      <c r="D25" s="76">
        <v>0</v>
      </c>
      <c r="E25" s="76">
        <v>4782</v>
      </c>
      <c r="F25" s="76">
        <v>598</v>
      </c>
      <c r="G25" s="76">
        <v>19.5</v>
      </c>
      <c r="H25" s="76">
        <v>230</v>
      </c>
      <c r="I25" s="76">
        <v>214.8</v>
      </c>
      <c r="J25" s="76">
        <v>486.3</v>
      </c>
      <c r="K25" s="76">
        <v>2.2000000000000002</v>
      </c>
      <c r="L25" s="76">
        <v>34</v>
      </c>
      <c r="M25" s="76">
        <v>547.20000000000005</v>
      </c>
      <c r="N25" s="76">
        <v>283.2</v>
      </c>
      <c r="O25" s="76">
        <v>434.6</v>
      </c>
      <c r="P25" s="76">
        <v>457.2</v>
      </c>
      <c r="Q25" s="76">
        <v>8.8000000000000007</v>
      </c>
      <c r="R25" s="76">
        <v>203.4</v>
      </c>
      <c r="S25" s="76">
        <v>505.6</v>
      </c>
      <c r="T25" s="76">
        <v>62.4</v>
      </c>
      <c r="U25" s="76">
        <v>415</v>
      </c>
      <c r="V25" s="77">
        <v>309.60000000000002</v>
      </c>
    </row>
    <row r="26" spans="1:22" x14ac:dyDescent="0.2">
      <c r="A26" s="75" t="s">
        <v>22</v>
      </c>
      <c r="B26" s="76">
        <v>0.74399999999999999</v>
      </c>
      <c r="C26" s="76">
        <v>5.1000000000000005</v>
      </c>
      <c r="D26" s="76">
        <v>434</v>
      </c>
      <c r="E26" s="76">
        <v>4208</v>
      </c>
      <c r="F26" s="76">
        <v>592</v>
      </c>
      <c r="G26" s="76">
        <v>18.900000000000002</v>
      </c>
      <c r="H26" s="76">
        <v>218.20000000000002</v>
      </c>
      <c r="I26" s="76">
        <v>210</v>
      </c>
      <c r="J26" s="76">
        <v>488.40000000000003</v>
      </c>
      <c r="K26" s="76">
        <v>2.2000000000000002</v>
      </c>
      <c r="L26" s="76">
        <v>34.800000000000004</v>
      </c>
      <c r="M26" s="76">
        <v>501.6</v>
      </c>
      <c r="N26" s="76">
        <v>265.60000000000002</v>
      </c>
      <c r="O26" s="76">
        <v>423.8</v>
      </c>
      <c r="P26" s="76">
        <v>459.6</v>
      </c>
      <c r="Q26" s="76">
        <v>8.4</v>
      </c>
      <c r="R26" s="76">
        <v>192</v>
      </c>
      <c r="S26" s="76">
        <v>520</v>
      </c>
      <c r="T26" s="76">
        <v>62.2</v>
      </c>
      <c r="U26" s="76">
        <v>374.2</v>
      </c>
      <c r="V26" s="77">
        <v>309</v>
      </c>
    </row>
    <row r="27" spans="1:22" x14ac:dyDescent="0.2">
      <c r="A27" s="75" t="s">
        <v>23</v>
      </c>
      <c r="B27" s="76">
        <v>2.964</v>
      </c>
      <c r="C27" s="76">
        <v>0.216</v>
      </c>
      <c r="D27" s="76">
        <v>1938</v>
      </c>
      <c r="E27" s="76">
        <v>2754</v>
      </c>
      <c r="F27" s="76">
        <v>605.4</v>
      </c>
      <c r="G27" s="76">
        <v>18.900000000000002</v>
      </c>
      <c r="H27" s="76">
        <v>211.8</v>
      </c>
      <c r="I27" s="76">
        <v>214.4</v>
      </c>
      <c r="J27" s="76">
        <v>484.8</v>
      </c>
      <c r="K27" s="76">
        <v>2</v>
      </c>
      <c r="L27" s="76">
        <v>35.200000000000003</v>
      </c>
      <c r="M27" s="76">
        <v>576</v>
      </c>
      <c r="N27" s="76">
        <v>248</v>
      </c>
      <c r="O27" s="76">
        <v>416.6</v>
      </c>
      <c r="P27" s="76">
        <v>455.6</v>
      </c>
      <c r="Q27" s="76">
        <v>9.2000000000000011</v>
      </c>
      <c r="R27" s="76">
        <v>189.6</v>
      </c>
      <c r="S27" s="76">
        <v>511.6</v>
      </c>
      <c r="T27" s="76">
        <v>62.2</v>
      </c>
      <c r="U27" s="76">
        <v>370.40000000000003</v>
      </c>
      <c r="V27" s="77">
        <v>310.8</v>
      </c>
    </row>
    <row r="28" spans="1:22" x14ac:dyDescent="0.2">
      <c r="A28" s="75" t="s">
        <v>24</v>
      </c>
      <c r="B28" s="76">
        <v>2.9279999999999999</v>
      </c>
      <c r="C28" s="76">
        <v>0.216</v>
      </c>
      <c r="D28" s="76">
        <v>1926</v>
      </c>
      <c r="E28" s="76">
        <v>2682</v>
      </c>
      <c r="F28" s="76">
        <v>568</v>
      </c>
      <c r="G28" s="76">
        <v>18.900000000000002</v>
      </c>
      <c r="H28" s="76">
        <v>217.4</v>
      </c>
      <c r="I28" s="76">
        <v>190</v>
      </c>
      <c r="J28" s="76">
        <v>469.8</v>
      </c>
      <c r="K28" s="76">
        <v>2</v>
      </c>
      <c r="L28" s="76">
        <v>34.800000000000004</v>
      </c>
      <c r="M28" s="76">
        <v>612</v>
      </c>
      <c r="N28" s="76">
        <v>280</v>
      </c>
      <c r="O28" s="76">
        <v>398.2</v>
      </c>
      <c r="P28" s="76">
        <v>457.6</v>
      </c>
      <c r="Q28" s="76">
        <v>8.8000000000000007</v>
      </c>
      <c r="R28" s="76">
        <v>193.8</v>
      </c>
      <c r="S28" s="76">
        <v>512</v>
      </c>
      <c r="T28" s="76">
        <v>60</v>
      </c>
      <c r="U28" s="76">
        <v>327.8</v>
      </c>
      <c r="V28" s="77">
        <v>300</v>
      </c>
    </row>
    <row r="29" spans="1:22" x14ac:dyDescent="0.2">
      <c r="A29" s="75" t="s">
        <v>25</v>
      </c>
      <c r="B29" s="76">
        <v>2.952</v>
      </c>
      <c r="C29" s="76">
        <v>0.216</v>
      </c>
      <c r="D29" s="76">
        <v>1862</v>
      </c>
      <c r="E29" s="76">
        <v>2598</v>
      </c>
      <c r="F29" s="76">
        <v>529</v>
      </c>
      <c r="G29" s="76">
        <v>18.3</v>
      </c>
      <c r="H29" s="76">
        <v>208.6</v>
      </c>
      <c r="I29" s="76">
        <v>147.6</v>
      </c>
      <c r="J29" s="76">
        <v>445.2</v>
      </c>
      <c r="K29" s="76">
        <v>2.2000000000000002</v>
      </c>
      <c r="L29" s="76">
        <v>40</v>
      </c>
      <c r="M29" s="76">
        <v>598.80000000000007</v>
      </c>
      <c r="N29" s="76">
        <v>314.40000000000003</v>
      </c>
      <c r="O29" s="76">
        <v>353.8</v>
      </c>
      <c r="P29" s="76">
        <v>462.40000000000003</v>
      </c>
      <c r="Q29" s="76">
        <v>8.8000000000000007</v>
      </c>
      <c r="R29" s="76">
        <v>190.20000000000002</v>
      </c>
      <c r="S29" s="76">
        <v>505.6</v>
      </c>
      <c r="T29" s="76">
        <v>84.8</v>
      </c>
      <c r="U29" s="76">
        <v>320.60000000000002</v>
      </c>
      <c r="V29" s="77">
        <v>270.60000000000002</v>
      </c>
    </row>
    <row r="30" spans="1:22" ht="13.5" thickBot="1" x14ac:dyDescent="0.25">
      <c r="A30" s="78" t="s">
        <v>26</v>
      </c>
      <c r="B30" s="79">
        <v>2.94</v>
      </c>
      <c r="C30" s="79">
        <v>0.20400000000000001</v>
      </c>
      <c r="D30" s="79">
        <v>1872</v>
      </c>
      <c r="E30" s="79">
        <v>2506</v>
      </c>
      <c r="F30" s="79">
        <v>506</v>
      </c>
      <c r="G30" s="79">
        <v>18</v>
      </c>
      <c r="H30" s="79">
        <v>200</v>
      </c>
      <c r="I30" s="79">
        <v>149.20000000000002</v>
      </c>
      <c r="J30" s="79">
        <v>418.2</v>
      </c>
      <c r="K30" s="79">
        <v>2.2000000000000002</v>
      </c>
      <c r="L30" s="79">
        <v>38.4</v>
      </c>
      <c r="M30" s="79">
        <v>670.80000000000007</v>
      </c>
      <c r="N30" s="79">
        <v>296</v>
      </c>
      <c r="O30" s="79">
        <v>318.8</v>
      </c>
      <c r="P30" s="79">
        <v>448</v>
      </c>
      <c r="Q30" s="79">
        <v>8.8000000000000007</v>
      </c>
      <c r="R30" s="79">
        <v>187.20000000000002</v>
      </c>
      <c r="S30" s="79">
        <v>510</v>
      </c>
      <c r="T30" s="79">
        <v>73.2</v>
      </c>
      <c r="U30" s="79">
        <v>317</v>
      </c>
      <c r="V30" s="80">
        <v>251.4</v>
      </c>
    </row>
    <row r="31" spans="1:22" s="55" customFormat="1" hidden="1" x14ac:dyDescent="0.2">
      <c r="A31" s="46" t="s">
        <v>2</v>
      </c>
      <c r="B31" s="55">
        <f t="shared" ref="B31:V31" si="0">SUM(B7:B30)</f>
        <v>41.195999999999991</v>
      </c>
      <c r="C31" s="55">
        <f t="shared" si="0"/>
        <v>39.44400000000001</v>
      </c>
      <c r="D31" s="55">
        <f t="shared" si="0"/>
        <v>30958</v>
      </c>
      <c r="E31" s="55">
        <f t="shared" si="0"/>
        <v>87188</v>
      </c>
      <c r="F31" s="55">
        <f t="shared" si="0"/>
        <v>12434.800000000001</v>
      </c>
      <c r="G31" s="55">
        <f t="shared" si="0"/>
        <v>448.49999999999994</v>
      </c>
      <c r="H31" s="55">
        <f t="shared" si="0"/>
        <v>4744.3999999999996</v>
      </c>
      <c r="I31" s="55">
        <f t="shared" si="0"/>
        <v>3919.2</v>
      </c>
      <c r="J31" s="55">
        <f t="shared" si="0"/>
        <v>10826.4</v>
      </c>
      <c r="K31" s="55">
        <f t="shared" si="0"/>
        <v>48.20000000000001</v>
      </c>
      <c r="L31" s="55">
        <f t="shared" si="0"/>
        <v>1632</v>
      </c>
      <c r="M31" s="55">
        <f t="shared" si="0"/>
        <v>20293.199999999997</v>
      </c>
      <c r="N31" s="55">
        <f t="shared" si="0"/>
        <v>8236</v>
      </c>
      <c r="O31" s="55">
        <f t="shared" si="0"/>
        <v>8641.2000000000007</v>
      </c>
      <c r="P31" s="55">
        <f t="shared" si="0"/>
        <v>10573.200000000003</v>
      </c>
      <c r="Q31" s="55">
        <f t="shared" si="0"/>
        <v>206.80000000000007</v>
      </c>
      <c r="R31" s="55">
        <f t="shared" si="0"/>
        <v>6268.7999999999993</v>
      </c>
      <c r="S31" s="55">
        <f t="shared" si="0"/>
        <v>13930.800000000001</v>
      </c>
      <c r="T31" s="55">
        <f t="shared" si="0"/>
        <v>1606.2000000000003</v>
      </c>
      <c r="U31" s="55">
        <f t="shared" si="0"/>
        <v>9134</v>
      </c>
      <c r="V31" s="55">
        <f t="shared" si="0"/>
        <v>6089.0999999999995</v>
      </c>
    </row>
    <row r="36" spans="1:53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</row>
    <row r="37" spans="1:53" ht="15.75" x14ac:dyDescent="0.25">
      <c r="A37" s="84"/>
      <c r="B37" s="89" t="s">
        <v>60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</row>
    <row r="38" spans="1:53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82" t="s">
        <v>61</v>
      </c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</row>
    <row r="39" spans="1:53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3" t="s">
        <v>37</v>
      </c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</row>
    <row r="40" spans="1:53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5" t="s">
        <v>59</v>
      </c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</row>
    <row r="41" spans="1:53" x14ac:dyDescent="0.2">
      <c r="A41" s="96" t="s">
        <v>3</v>
      </c>
      <c r="B41" s="97"/>
      <c r="C41" s="97"/>
      <c r="D41" s="97">
        <v>2114</v>
      </c>
      <c r="E41" s="97">
        <v>1478</v>
      </c>
      <c r="F41" s="97">
        <v>173</v>
      </c>
      <c r="G41" s="97">
        <v>10.5</v>
      </c>
      <c r="H41" s="97">
        <v>66.400000000000006</v>
      </c>
      <c r="I41" s="97">
        <v>51.6</v>
      </c>
      <c r="J41" s="97">
        <v>141.30000000000001</v>
      </c>
      <c r="K41" s="97">
        <v>0</v>
      </c>
      <c r="L41" s="97">
        <v>18</v>
      </c>
      <c r="M41" s="97">
        <v>1412.4</v>
      </c>
      <c r="N41" s="97">
        <v>381.6</v>
      </c>
      <c r="O41" s="97">
        <v>136</v>
      </c>
      <c r="P41" s="97">
        <v>310</v>
      </c>
      <c r="Q41" s="97">
        <v>14.8</v>
      </c>
      <c r="R41" s="97">
        <v>208.8</v>
      </c>
      <c r="S41" s="97">
        <v>415.6</v>
      </c>
      <c r="T41" s="97">
        <v>34.800000000000004</v>
      </c>
      <c r="U41" s="97">
        <v>245.20000000000002</v>
      </c>
      <c r="V41" s="98">
        <v>57</v>
      </c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</row>
    <row r="42" spans="1:53" x14ac:dyDescent="0.2">
      <c r="A42" s="99" t="s">
        <v>4</v>
      </c>
      <c r="B42" s="100"/>
      <c r="C42" s="100"/>
      <c r="D42" s="100">
        <v>2190</v>
      </c>
      <c r="E42" s="100">
        <v>1480</v>
      </c>
      <c r="F42" s="100">
        <v>172</v>
      </c>
      <c r="G42" s="100">
        <v>10.200000000000001</v>
      </c>
      <c r="H42" s="100">
        <v>67</v>
      </c>
      <c r="I42" s="100">
        <v>48.4</v>
      </c>
      <c r="J42" s="100">
        <v>140.70000000000002</v>
      </c>
      <c r="K42" s="100">
        <v>0</v>
      </c>
      <c r="L42" s="100">
        <v>18.8</v>
      </c>
      <c r="M42" s="100">
        <v>1510.8</v>
      </c>
      <c r="N42" s="100">
        <v>384</v>
      </c>
      <c r="O42" s="100">
        <v>136</v>
      </c>
      <c r="P42" s="100">
        <v>292.40000000000003</v>
      </c>
      <c r="Q42" s="100">
        <v>15.200000000000001</v>
      </c>
      <c r="R42" s="100">
        <v>206.4</v>
      </c>
      <c r="S42" s="100">
        <v>422.40000000000003</v>
      </c>
      <c r="T42" s="100">
        <v>34.4</v>
      </c>
      <c r="U42" s="100">
        <v>243.20000000000002</v>
      </c>
      <c r="V42" s="101">
        <v>56.7</v>
      </c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</row>
    <row r="43" spans="1:53" x14ac:dyDescent="0.2">
      <c r="A43" s="99" t="s">
        <v>5</v>
      </c>
      <c r="B43" s="100"/>
      <c r="C43" s="100"/>
      <c r="D43" s="100">
        <v>1900</v>
      </c>
      <c r="E43" s="100">
        <v>1460</v>
      </c>
      <c r="F43" s="100">
        <v>172.8</v>
      </c>
      <c r="G43" s="100">
        <v>9.9</v>
      </c>
      <c r="H43" s="100">
        <v>66.400000000000006</v>
      </c>
      <c r="I43" s="100">
        <v>53.2</v>
      </c>
      <c r="J43" s="100">
        <v>139.5</v>
      </c>
      <c r="K43" s="100">
        <v>0</v>
      </c>
      <c r="L43" s="100">
        <v>16.399999999999999</v>
      </c>
      <c r="M43" s="100">
        <v>1191.6000000000001</v>
      </c>
      <c r="N43" s="100">
        <v>372</v>
      </c>
      <c r="O43" s="100">
        <v>136.4</v>
      </c>
      <c r="P43" s="100">
        <v>303.60000000000002</v>
      </c>
      <c r="Q43" s="100">
        <v>14.8</v>
      </c>
      <c r="R43" s="100">
        <v>210</v>
      </c>
      <c r="S43" s="100">
        <v>415.2</v>
      </c>
      <c r="T43" s="100">
        <v>35.200000000000003</v>
      </c>
      <c r="U43" s="100">
        <v>241.8</v>
      </c>
      <c r="V43" s="101">
        <v>56.4</v>
      </c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</row>
    <row r="44" spans="1:53" x14ac:dyDescent="0.2">
      <c r="A44" s="99" t="s">
        <v>6</v>
      </c>
      <c r="B44" s="100"/>
      <c r="C44" s="100"/>
      <c r="D44" s="100">
        <v>1656</v>
      </c>
      <c r="E44" s="100">
        <v>1378</v>
      </c>
      <c r="F44" s="100">
        <v>167.20000000000002</v>
      </c>
      <c r="G44" s="100">
        <v>9.6</v>
      </c>
      <c r="H44" s="100">
        <v>65.8</v>
      </c>
      <c r="I44" s="100">
        <v>50.800000000000004</v>
      </c>
      <c r="J44" s="100">
        <v>137.4</v>
      </c>
      <c r="K44" s="100">
        <v>0</v>
      </c>
      <c r="L44" s="100">
        <v>15.200000000000001</v>
      </c>
      <c r="M44" s="100">
        <v>943.2</v>
      </c>
      <c r="N44" s="100">
        <v>302.40000000000003</v>
      </c>
      <c r="O44" s="100">
        <v>135.6</v>
      </c>
      <c r="P44" s="100">
        <v>302.40000000000003</v>
      </c>
      <c r="Q44" s="100">
        <v>14.4</v>
      </c>
      <c r="R44" s="100">
        <v>210.6</v>
      </c>
      <c r="S44" s="100">
        <v>413.2</v>
      </c>
      <c r="T44" s="100">
        <v>34.6</v>
      </c>
      <c r="U44" s="100">
        <v>239.8</v>
      </c>
      <c r="V44" s="101">
        <v>56.1</v>
      </c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</row>
    <row r="45" spans="1:53" x14ac:dyDescent="0.2">
      <c r="A45" s="99" t="s">
        <v>7</v>
      </c>
      <c r="B45" s="100"/>
      <c r="C45" s="100"/>
      <c r="D45" s="100">
        <v>1916</v>
      </c>
      <c r="E45" s="100">
        <v>1446</v>
      </c>
      <c r="F45" s="100">
        <v>168.20000000000002</v>
      </c>
      <c r="G45" s="100">
        <v>9.6</v>
      </c>
      <c r="H45" s="100">
        <v>65.400000000000006</v>
      </c>
      <c r="I45" s="100">
        <v>46.800000000000004</v>
      </c>
      <c r="J45" s="100">
        <v>134.4</v>
      </c>
      <c r="K45" s="100">
        <v>0</v>
      </c>
      <c r="L45" s="100">
        <v>17.600000000000001</v>
      </c>
      <c r="M45" s="100">
        <v>1233.6000000000001</v>
      </c>
      <c r="N45" s="100">
        <v>380</v>
      </c>
      <c r="O45" s="100">
        <v>134.19999999999999</v>
      </c>
      <c r="P45" s="100">
        <v>294.40000000000003</v>
      </c>
      <c r="Q45" s="100">
        <v>14</v>
      </c>
      <c r="R45" s="100">
        <v>205.8</v>
      </c>
      <c r="S45" s="100">
        <v>407.6</v>
      </c>
      <c r="T45" s="100">
        <v>34.200000000000003</v>
      </c>
      <c r="U45" s="100">
        <v>240.4</v>
      </c>
      <c r="V45" s="101">
        <v>55.2</v>
      </c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</row>
    <row r="46" spans="1:53" x14ac:dyDescent="0.2">
      <c r="A46" s="99" t="s">
        <v>8</v>
      </c>
      <c r="B46" s="100"/>
      <c r="C46" s="100"/>
      <c r="D46" s="100">
        <v>2160</v>
      </c>
      <c r="E46" s="100">
        <v>1446</v>
      </c>
      <c r="F46" s="100">
        <v>170.20000000000002</v>
      </c>
      <c r="G46" s="100">
        <v>9.6</v>
      </c>
      <c r="H46" s="100">
        <v>63.800000000000004</v>
      </c>
      <c r="I46" s="100">
        <v>122.4</v>
      </c>
      <c r="J46" s="100">
        <v>131.69999999999999</v>
      </c>
      <c r="K46" s="100">
        <v>0</v>
      </c>
      <c r="L46" s="100">
        <v>16</v>
      </c>
      <c r="M46" s="100">
        <v>1401.6000000000001</v>
      </c>
      <c r="N46" s="100">
        <v>386.40000000000003</v>
      </c>
      <c r="O46" s="100">
        <v>126.8</v>
      </c>
      <c r="P46" s="100">
        <v>298</v>
      </c>
      <c r="Q46" s="100">
        <v>14</v>
      </c>
      <c r="R46" s="100">
        <v>199.8</v>
      </c>
      <c r="S46" s="100">
        <v>402</v>
      </c>
      <c r="T46" s="100">
        <v>36.4</v>
      </c>
      <c r="U46" s="100">
        <v>240.4</v>
      </c>
      <c r="V46" s="101">
        <v>54.9</v>
      </c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</row>
    <row r="47" spans="1:53" x14ac:dyDescent="0.2">
      <c r="A47" s="99" t="s">
        <v>9</v>
      </c>
      <c r="B47" s="100"/>
      <c r="C47" s="100"/>
      <c r="D47" s="100">
        <v>2330</v>
      </c>
      <c r="E47" s="100">
        <v>1474</v>
      </c>
      <c r="F47" s="100">
        <v>165</v>
      </c>
      <c r="G47" s="100">
        <v>9.3000000000000007</v>
      </c>
      <c r="H47" s="100">
        <v>62.800000000000004</v>
      </c>
      <c r="I47" s="100">
        <v>146</v>
      </c>
      <c r="J47" s="100">
        <v>129.6</v>
      </c>
      <c r="K47" s="100">
        <v>0</v>
      </c>
      <c r="L47" s="100">
        <v>16</v>
      </c>
      <c r="M47" s="100">
        <v>1561.2</v>
      </c>
      <c r="N47" s="100">
        <v>383.2</v>
      </c>
      <c r="O47" s="100">
        <v>129.4</v>
      </c>
      <c r="P47" s="100">
        <v>278.40000000000003</v>
      </c>
      <c r="Q47" s="100">
        <v>14</v>
      </c>
      <c r="R47" s="100">
        <v>214.8</v>
      </c>
      <c r="S47" s="100">
        <v>421.2</v>
      </c>
      <c r="T47" s="100">
        <v>35.800000000000004</v>
      </c>
      <c r="U47" s="100">
        <v>262</v>
      </c>
      <c r="V47" s="101">
        <v>55.800000000000004</v>
      </c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</row>
    <row r="48" spans="1:53" x14ac:dyDescent="0.2">
      <c r="A48" s="99" t="s">
        <v>10</v>
      </c>
      <c r="B48" s="100"/>
      <c r="C48" s="100"/>
      <c r="D48" s="100">
        <v>2108</v>
      </c>
      <c r="E48" s="100">
        <v>1556</v>
      </c>
      <c r="F48" s="100">
        <v>162.6</v>
      </c>
      <c r="G48" s="100">
        <v>9</v>
      </c>
      <c r="H48" s="100">
        <v>61.2</v>
      </c>
      <c r="I48" s="100">
        <v>126.8</v>
      </c>
      <c r="J48" s="100">
        <v>126.3</v>
      </c>
      <c r="K48" s="100">
        <v>0</v>
      </c>
      <c r="L48" s="100">
        <v>16.399999999999999</v>
      </c>
      <c r="M48" s="100">
        <v>1294.8</v>
      </c>
      <c r="N48" s="100">
        <v>364</v>
      </c>
      <c r="O48" s="100">
        <v>139.6</v>
      </c>
      <c r="P48" s="100">
        <v>289.2</v>
      </c>
      <c r="Q48" s="100">
        <v>13.200000000000001</v>
      </c>
      <c r="R48" s="100">
        <v>248.4</v>
      </c>
      <c r="S48" s="100">
        <v>501.6</v>
      </c>
      <c r="T48" s="100">
        <v>36.4</v>
      </c>
      <c r="U48" s="100">
        <v>291.40000000000003</v>
      </c>
      <c r="V48" s="101">
        <v>54.300000000000004</v>
      </c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</row>
    <row r="49" spans="1:53" x14ac:dyDescent="0.2">
      <c r="A49" s="99" t="s">
        <v>11</v>
      </c>
      <c r="B49" s="100"/>
      <c r="C49" s="100"/>
      <c r="D49" s="100">
        <v>1692</v>
      </c>
      <c r="E49" s="100">
        <v>1504</v>
      </c>
      <c r="F49" s="100">
        <v>152.80000000000001</v>
      </c>
      <c r="G49" s="100">
        <v>8.7000000000000011</v>
      </c>
      <c r="H49" s="100">
        <v>59.2</v>
      </c>
      <c r="I49" s="100">
        <v>149.6</v>
      </c>
      <c r="J49" s="100">
        <v>128.69999999999999</v>
      </c>
      <c r="K49" s="100">
        <v>0</v>
      </c>
      <c r="L49" s="100">
        <v>30.8</v>
      </c>
      <c r="M49" s="100">
        <v>790.80000000000007</v>
      </c>
      <c r="N49" s="100">
        <v>278.40000000000003</v>
      </c>
      <c r="O49" s="100">
        <v>161.80000000000001</v>
      </c>
      <c r="P49" s="100">
        <v>292.40000000000003</v>
      </c>
      <c r="Q49" s="100">
        <v>12.4</v>
      </c>
      <c r="R49" s="100">
        <v>256.2</v>
      </c>
      <c r="S49" s="100">
        <v>518.79999999999995</v>
      </c>
      <c r="T49" s="100">
        <v>39</v>
      </c>
      <c r="U49" s="100">
        <v>309.8</v>
      </c>
      <c r="V49" s="101">
        <v>53.4</v>
      </c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</row>
    <row r="50" spans="1:53" x14ac:dyDescent="0.2">
      <c r="A50" s="99" t="s">
        <v>12</v>
      </c>
      <c r="B50" s="100"/>
      <c r="C50" s="100"/>
      <c r="D50" s="100">
        <v>388</v>
      </c>
      <c r="E50" s="100">
        <v>2518</v>
      </c>
      <c r="F50" s="100">
        <v>141.4</v>
      </c>
      <c r="G50" s="100">
        <v>8.7000000000000011</v>
      </c>
      <c r="H50" s="100">
        <v>58.4</v>
      </c>
      <c r="I50" s="100">
        <v>103.2</v>
      </c>
      <c r="J50" s="100">
        <v>126.60000000000001</v>
      </c>
      <c r="K50" s="100">
        <v>0</v>
      </c>
      <c r="L50" s="100">
        <v>129.19999999999999</v>
      </c>
      <c r="M50" s="100">
        <v>621.6</v>
      </c>
      <c r="N50" s="100">
        <v>214.4</v>
      </c>
      <c r="O50" s="100">
        <v>160.4</v>
      </c>
      <c r="P50" s="100">
        <v>244.8</v>
      </c>
      <c r="Q50" s="100">
        <v>12.4</v>
      </c>
      <c r="R50" s="100">
        <v>259.2</v>
      </c>
      <c r="S50" s="100">
        <v>478.40000000000003</v>
      </c>
      <c r="T50" s="100">
        <v>38.800000000000004</v>
      </c>
      <c r="U50" s="100">
        <v>304.2</v>
      </c>
      <c r="V50" s="101">
        <v>56.1</v>
      </c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</row>
    <row r="51" spans="1:53" x14ac:dyDescent="0.2">
      <c r="A51" s="99" t="s">
        <v>13</v>
      </c>
      <c r="B51" s="100"/>
      <c r="C51" s="100"/>
      <c r="D51" s="100">
        <v>0</v>
      </c>
      <c r="E51" s="100">
        <v>2738</v>
      </c>
      <c r="F51" s="100">
        <v>136.80000000000001</v>
      </c>
      <c r="G51" s="100">
        <v>8.1</v>
      </c>
      <c r="H51" s="100">
        <v>57</v>
      </c>
      <c r="I51" s="100">
        <v>83.2</v>
      </c>
      <c r="J51" s="100">
        <v>126.60000000000001</v>
      </c>
      <c r="K51" s="100">
        <v>0</v>
      </c>
      <c r="L51" s="100">
        <v>28.8</v>
      </c>
      <c r="M51" s="100">
        <v>606</v>
      </c>
      <c r="N51" s="100">
        <v>201.6</v>
      </c>
      <c r="O51" s="100">
        <v>151.6</v>
      </c>
      <c r="P51" s="100">
        <v>252.4</v>
      </c>
      <c r="Q51" s="100">
        <v>11.6</v>
      </c>
      <c r="R51" s="100">
        <v>261.60000000000002</v>
      </c>
      <c r="S51" s="100">
        <v>461.6</v>
      </c>
      <c r="T51" s="100">
        <v>38.800000000000004</v>
      </c>
      <c r="U51" s="100">
        <v>306.40000000000003</v>
      </c>
      <c r="V51" s="101">
        <v>55.5</v>
      </c>
    </row>
    <row r="52" spans="1:53" x14ac:dyDescent="0.2">
      <c r="A52" s="99" t="s">
        <v>14</v>
      </c>
      <c r="B52" s="100"/>
      <c r="C52" s="100"/>
      <c r="D52" s="100">
        <v>0</v>
      </c>
      <c r="E52" s="100">
        <v>2668</v>
      </c>
      <c r="F52" s="100">
        <v>140.6</v>
      </c>
      <c r="G52" s="100">
        <v>8.7000000000000011</v>
      </c>
      <c r="H52" s="100">
        <v>58.6</v>
      </c>
      <c r="I52" s="100">
        <v>79.2</v>
      </c>
      <c r="J52" s="100">
        <v>125.10000000000001</v>
      </c>
      <c r="K52" s="100">
        <v>0</v>
      </c>
      <c r="L52" s="100">
        <v>28.8</v>
      </c>
      <c r="M52" s="100">
        <v>591.6</v>
      </c>
      <c r="N52" s="100">
        <v>184</v>
      </c>
      <c r="O52" s="100">
        <v>147.6</v>
      </c>
      <c r="P52" s="100">
        <v>254.4</v>
      </c>
      <c r="Q52" s="100">
        <v>12</v>
      </c>
      <c r="R52" s="100">
        <v>253.20000000000002</v>
      </c>
      <c r="S52" s="100">
        <v>444</v>
      </c>
      <c r="T52" s="100">
        <v>38</v>
      </c>
      <c r="U52" s="100">
        <v>292</v>
      </c>
      <c r="V52" s="101">
        <v>56.4</v>
      </c>
    </row>
    <row r="53" spans="1:53" x14ac:dyDescent="0.2">
      <c r="A53" s="99" t="s">
        <v>15</v>
      </c>
      <c r="B53" s="100"/>
      <c r="C53" s="100"/>
      <c r="D53" s="100">
        <v>0</v>
      </c>
      <c r="E53" s="100">
        <v>2700</v>
      </c>
      <c r="F53" s="100">
        <v>141.6</v>
      </c>
      <c r="G53" s="100">
        <v>8.7000000000000011</v>
      </c>
      <c r="H53" s="100">
        <v>59.800000000000004</v>
      </c>
      <c r="I53" s="100">
        <v>84.4</v>
      </c>
      <c r="J53" s="100">
        <v>124.5</v>
      </c>
      <c r="K53" s="100">
        <v>0</v>
      </c>
      <c r="L53" s="100">
        <v>27.2</v>
      </c>
      <c r="M53" s="100">
        <v>604.80000000000007</v>
      </c>
      <c r="N53" s="100">
        <v>191.20000000000002</v>
      </c>
      <c r="O53" s="100">
        <v>147.4</v>
      </c>
      <c r="P53" s="100">
        <v>250.8</v>
      </c>
      <c r="Q53" s="100">
        <v>12</v>
      </c>
      <c r="R53" s="100">
        <v>255.6</v>
      </c>
      <c r="S53" s="100">
        <v>438.8</v>
      </c>
      <c r="T53" s="100">
        <v>37.4</v>
      </c>
      <c r="U53" s="100">
        <v>303.2</v>
      </c>
      <c r="V53" s="101">
        <v>55.5</v>
      </c>
    </row>
    <row r="54" spans="1:53" x14ac:dyDescent="0.2">
      <c r="A54" s="99" t="s">
        <v>16</v>
      </c>
      <c r="B54" s="100"/>
      <c r="C54" s="100"/>
      <c r="D54" s="100">
        <v>0</v>
      </c>
      <c r="E54" s="100">
        <v>2754</v>
      </c>
      <c r="F54" s="100">
        <v>135.6</v>
      </c>
      <c r="G54" s="100">
        <v>8.4</v>
      </c>
      <c r="H54" s="100">
        <v>57</v>
      </c>
      <c r="I54" s="100">
        <v>101.2</v>
      </c>
      <c r="J54" s="100">
        <v>115.2</v>
      </c>
      <c r="K54" s="100">
        <v>0</v>
      </c>
      <c r="L54" s="100">
        <v>179.6</v>
      </c>
      <c r="M54" s="100">
        <v>516</v>
      </c>
      <c r="N54" s="100">
        <v>184.8</v>
      </c>
      <c r="O54" s="100">
        <v>136</v>
      </c>
      <c r="P54" s="100">
        <v>251.6</v>
      </c>
      <c r="Q54" s="100">
        <v>11.6</v>
      </c>
      <c r="R54" s="100">
        <v>246.6</v>
      </c>
      <c r="S54" s="100">
        <v>456</v>
      </c>
      <c r="T54" s="100">
        <v>38</v>
      </c>
      <c r="U54" s="100">
        <v>303.8</v>
      </c>
      <c r="V54" s="101">
        <v>56.4</v>
      </c>
    </row>
    <row r="55" spans="1:53" x14ac:dyDescent="0.2">
      <c r="A55" s="99" t="s">
        <v>17</v>
      </c>
      <c r="B55" s="100"/>
      <c r="C55" s="100"/>
      <c r="D55" s="100">
        <v>0</v>
      </c>
      <c r="E55" s="100">
        <v>2546</v>
      </c>
      <c r="F55" s="100">
        <v>134</v>
      </c>
      <c r="G55" s="100">
        <v>8.4</v>
      </c>
      <c r="H55" s="100">
        <v>56.800000000000004</v>
      </c>
      <c r="I55" s="100">
        <v>105.2</v>
      </c>
      <c r="J55" s="100">
        <v>116.10000000000001</v>
      </c>
      <c r="K55" s="100">
        <v>0</v>
      </c>
      <c r="L55" s="100">
        <v>33.200000000000003</v>
      </c>
      <c r="M55" s="100">
        <v>534</v>
      </c>
      <c r="N55" s="100">
        <v>180</v>
      </c>
      <c r="O55" s="100">
        <v>133.6</v>
      </c>
      <c r="P55" s="100">
        <v>246</v>
      </c>
      <c r="Q55" s="100">
        <v>11.200000000000001</v>
      </c>
      <c r="R55" s="100">
        <v>246.6</v>
      </c>
      <c r="S55" s="100">
        <v>409.2</v>
      </c>
      <c r="T55" s="100">
        <v>36.200000000000003</v>
      </c>
      <c r="U55" s="100">
        <v>288</v>
      </c>
      <c r="V55" s="101">
        <v>54</v>
      </c>
    </row>
    <row r="56" spans="1:53" x14ac:dyDescent="0.2">
      <c r="A56" s="99" t="s">
        <v>18</v>
      </c>
      <c r="B56" s="100"/>
      <c r="C56" s="100"/>
      <c r="D56" s="100">
        <v>0</v>
      </c>
      <c r="E56" s="100">
        <v>2556</v>
      </c>
      <c r="F56" s="100">
        <v>132.6</v>
      </c>
      <c r="G56" s="100">
        <v>8.1</v>
      </c>
      <c r="H56" s="100">
        <v>54.6</v>
      </c>
      <c r="I56" s="100">
        <v>87.2</v>
      </c>
      <c r="J56" s="100">
        <v>117</v>
      </c>
      <c r="K56" s="100">
        <v>0</v>
      </c>
      <c r="L56" s="100">
        <v>78</v>
      </c>
      <c r="M56" s="100">
        <v>549.6</v>
      </c>
      <c r="N56" s="100">
        <v>173.6</v>
      </c>
      <c r="O56" s="100">
        <v>134.4</v>
      </c>
      <c r="P56" s="100">
        <v>259.2</v>
      </c>
      <c r="Q56" s="100">
        <v>10.8</v>
      </c>
      <c r="R56" s="100">
        <v>242.4</v>
      </c>
      <c r="S56" s="100">
        <v>375.6</v>
      </c>
      <c r="T56" s="100">
        <v>34.6</v>
      </c>
      <c r="U56" s="100">
        <v>289.40000000000003</v>
      </c>
      <c r="V56" s="101">
        <v>52.800000000000004</v>
      </c>
    </row>
    <row r="57" spans="1:53" x14ac:dyDescent="0.2">
      <c r="A57" s="99" t="s">
        <v>19</v>
      </c>
      <c r="B57" s="100"/>
      <c r="C57" s="100"/>
      <c r="D57" s="100">
        <v>0</v>
      </c>
      <c r="E57" s="100">
        <v>2544</v>
      </c>
      <c r="F57" s="100">
        <v>137.80000000000001</v>
      </c>
      <c r="G57" s="100">
        <v>7.8</v>
      </c>
      <c r="H57" s="100">
        <v>55.4</v>
      </c>
      <c r="I57" s="100">
        <v>60</v>
      </c>
      <c r="J57" s="100">
        <v>117.3</v>
      </c>
      <c r="K57" s="100">
        <v>0</v>
      </c>
      <c r="L57" s="100">
        <v>170</v>
      </c>
      <c r="M57" s="100">
        <v>519.6</v>
      </c>
      <c r="N57" s="100">
        <v>169.6</v>
      </c>
      <c r="O57" s="100">
        <v>136.4</v>
      </c>
      <c r="P57" s="100">
        <v>249.20000000000002</v>
      </c>
      <c r="Q57" s="100">
        <v>11.200000000000001</v>
      </c>
      <c r="R57" s="100">
        <v>238.8</v>
      </c>
      <c r="S57" s="100">
        <v>342</v>
      </c>
      <c r="T57" s="100">
        <v>34.4</v>
      </c>
      <c r="U57" s="100">
        <v>282.2</v>
      </c>
      <c r="V57" s="101">
        <v>52.5</v>
      </c>
    </row>
    <row r="58" spans="1:53" x14ac:dyDescent="0.2">
      <c r="A58" s="99" t="s">
        <v>20</v>
      </c>
      <c r="B58" s="100"/>
      <c r="C58" s="100"/>
      <c r="D58" s="100">
        <v>0</v>
      </c>
      <c r="E58" s="100">
        <v>2350</v>
      </c>
      <c r="F58" s="100">
        <v>149.4</v>
      </c>
      <c r="G58" s="100">
        <v>8.1</v>
      </c>
      <c r="H58" s="100">
        <v>59.6</v>
      </c>
      <c r="I58" s="100">
        <v>55.2</v>
      </c>
      <c r="J58" s="100">
        <v>122.7</v>
      </c>
      <c r="K58" s="100">
        <v>0</v>
      </c>
      <c r="L58" s="100">
        <v>14.4</v>
      </c>
      <c r="M58" s="100">
        <v>543.6</v>
      </c>
      <c r="N58" s="100">
        <v>186.4</v>
      </c>
      <c r="O58" s="100">
        <v>138</v>
      </c>
      <c r="P58" s="100">
        <v>256.39999999999998</v>
      </c>
      <c r="Q58" s="100">
        <v>12</v>
      </c>
      <c r="R58" s="100">
        <v>199.20000000000002</v>
      </c>
      <c r="S58" s="100">
        <v>305.2</v>
      </c>
      <c r="T58" s="100">
        <v>34.4</v>
      </c>
      <c r="U58" s="100">
        <v>256</v>
      </c>
      <c r="V58" s="101">
        <v>55.800000000000004</v>
      </c>
    </row>
    <row r="59" spans="1:53" x14ac:dyDescent="0.2">
      <c r="A59" s="99" t="s">
        <v>21</v>
      </c>
      <c r="B59" s="100"/>
      <c r="C59" s="100"/>
      <c r="D59" s="100">
        <v>0</v>
      </c>
      <c r="E59" s="100">
        <v>2422</v>
      </c>
      <c r="F59" s="100">
        <v>148.4</v>
      </c>
      <c r="G59" s="100">
        <v>7.8</v>
      </c>
      <c r="H59" s="100">
        <v>58.6</v>
      </c>
      <c r="I59" s="100">
        <v>89.2</v>
      </c>
      <c r="J59" s="100">
        <v>117.9</v>
      </c>
      <c r="K59" s="100">
        <v>0</v>
      </c>
      <c r="L59" s="100">
        <v>13.6</v>
      </c>
      <c r="M59" s="100">
        <v>541.20000000000005</v>
      </c>
      <c r="N59" s="100">
        <v>177.6</v>
      </c>
      <c r="O59" s="100">
        <v>142.6</v>
      </c>
      <c r="P59" s="100">
        <v>280.8</v>
      </c>
      <c r="Q59" s="100">
        <v>12</v>
      </c>
      <c r="R59" s="100">
        <v>200.4</v>
      </c>
      <c r="S59" s="100">
        <v>337.2</v>
      </c>
      <c r="T59" s="100">
        <v>33.200000000000003</v>
      </c>
      <c r="U59" s="100">
        <v>248.4</v>
      </c>
      <c r="V59" s="101">
        <v>57.9</v>
      </c>
    </row>
    <row r="60" spans="1:53" x14ac:dyDescent="0.2">
      <c r="A60" s="99" t="s">
        <v>22</v>
      </c>
      <c r="B60" s="100"/>
      <c r="C60" s="100"/>
      <c r="D60" s="100">
        <v>326</v>
      </c>
      <c r="E60" s="100">
        <v>2254</v>
      </c>
      <c r="F60" s="100">
        <v>165</v>
      </c>
      <c r="G60" s="100">
        <v>9.6</v>
      </c>
      <c r="H60" s="100">
        <v>63.2</v>
      </c>
      <c r="I60" s="100">
        <v>96</v>
      </c>
      <c r="J60" s="100">
        <v>129.30000000000001</v>
      </c>
      <c r="K60" s="100">
        <v>0</v>
      </c>
      <c r="L60" s="100">
        <v>14</v>
      </c>
      <c r="M60" s="100">
        <v>554.4</v>
      </c>
      <c r="N60" s="100">
        <v>204</v>
      </c>
      <c r="O60" s="100">
        <v>151.4</v>
      </c>
      <c r="P60" s="100">
        <v>282.8</v>
      </c>
      <c r="Q60" s="100">
        <v>13.6</v>
      </c>
      <c r="R60" s="100">
        <v>210.6</v>
      </c>
      <c r="S60" s="100">
        <v>379.6</v>
      </c>
      <c r="T60" s="100">
        <v>34.6</v>
      </c>
      <c r="U60" s="100">
        <v>260.60000000000002</v>
      </c>
      <c r="V60" s="101">
        <v>60.300000000000004</v>
      </c>
    </row>
    <row r="61" spans="1:53" x14ac:dyDescent="0.2">
      <c r="A61" s="99" t="s">
        <v>23</v>
      </c>
      <c r="B61" s="100"/>
      <c r="C61" s="100"/>
      <c r="D61" s="100">
        <v>1400</v>
      </c>
      <c r="E61" s="100">
        <v>1300</v>
      </c>
      <c r="F61" s="100">
        <v>173.8</v>
      </c>
      <c r="G61" s="100">
        <v>9.9</v>
      </c>
      <c r="H61" s="100">
        <v>66.2</v>
      </c>
      <c r="I61" s="100">
        <v>92.8</v>
      </c>
      <c r="J61" s="100">
        <v>138.30000000000001</v>
      </c>
      <c r="K61" s="100">
        <v>0</v>
      </c>
      <c r="L61" s="100">
        <v>15.200000000000001</v>
      </c>
      <c r="M61" s="100">
        <v>620.4</v>
      </c>
      <c r="N61" s="100">
        <v>210.4</v>
      </c>
      <c r="O61" s="100">
        <v>155.20000000000002</v>
      </c>
      <c r="P61" s="100">
        <v>298.40000000000003</v>
      </c>
      <c r="Q61" s="100">
        <v>14.4</v>
      </c>
      <c r="R61" s="100">
        <v>212.4</v>
      </c>
      <c r="S61" s="100">
        <v>387.6</v>
      </c>
      <c r="T61" s="100">
        <v>35.4</v>
      </c>
      <c r="U61" s="100">
        <v>264</v>
      </c>
      <c r="V61" s="101">
        <v>62.4</v>
      </c>
    </row>
    <row r="62" spans="1:53" x14ac:dyDescent="0.2">
      <c r="A62" s="99" t="s">
        <v>24</v>
      </c>
      <c r="B62" s="100"/>
      <c r="C62" s="100"/>
      <c r="D62" s="100">
        <v>1376</v>
      </c>
      <c r="E62" s="100">
        <v>1274</v>
      </c>
      <c r="F62" s="100">
        <v>163.80000000000001</v>
      </c>
      <c r="G62" s="100">
        <v>10.200000000000001</v>
      </c>
      <c r="H62" s="100">
        <v>65.400000000000006</v>
      </c>
      <c r="I62" s="100">
        <v>78.8</v>
      </c>
      <c r="J62" s="100">
        <v>132.30000000000001</v>
      </c>
      <c r="K62" s="100">
        <v>0</v>
      </c>
      <c r="L62" s="100">
        <v>14.4</v>
      </c>
      <c r="M62" s="100">
        <v>625.20000000000005</v>
      </c>
      <c r="N62" s="100">
        <v>211.20000000000002</v>
      </c>
      <c r="O62" s="100">
        <v>150</v>
      </c>
      <c r="P62" s="100">
        <v>293.2</v>
      </c>
      <c r="Q62" s="100">
        <v>14</v>
      </c>
      <c r="R62" s="100">
        <v>211.20000000000002</v>
      </c>
      <c r="S62" s="100">
        <v>388</v>
      </c>
      <c r="T62" s="100">
        <v>34</v>
      </c>
      <c r="U62" s="100">
        <v>255.20000000000002</v>
      </c>
      <c r="V62" s="101">
        <v>60.6</v>
      </c>
    </row>
    <row r="63" spans="1:53" x14ac:dyDescent="0.2">
      <c r="A63" s="99" t="s">
        <v>25</v>
      </c>
      <c r="B63" s="100"/>
      <c r="C63" s="100"/>
      <c r="D63" s="100">
        <v>1396</v>
      </c>
      <c r="E63" s="100">
        <v>1306</v>
      </c>
      <c r="F63" s="100">
        <v>165.8</v>
      </c>
      <c r="G63" s="100">
        <v>9.9</v>
      </c>
      <c r="H63" s="100">
        <v>65.599999999999994</v>
      </c>
      <c r="I63" s="100">
        <v>64.8</v>
      </c>
      <c r="J63" s="100">
        <v>136.80000000000001</v>
      </c>
      <c r="K63" s="100">
        <v>0</v>
      </c>
      <c r="L63" s="100">
        <v>16</v>
      </c>
      <c r="M63" s="100">
        <v>628.80000000000007</v>
      </c>
      <c r="N63" s="100">
        <v>235.20000000000002</v>
      </c>
      <c r="O63" s="100">
        <v>151.80000000000001</v>
      </c>
      <c r="P63" s="100">
        <v>301.2</v>
      </c>
      <c r="Q63" s="100">
        <v>14.4</v>
      </c>
      <c r="R63" s="100">
        <v>213</v>
      </c>
      <c r="S63" s="100">
        <v>387.2</v>
      </c>
      <c r="T63" s="100">
        <v>43.6</v>
      </c>
      <c r="U63" s="100">
        <v>257.2</v>
      </c>
      <c r="V63" s="101">
        <v>58.800000000000004</v>
      </c>
    </row>
    <row r="64" spans="1:53" ht="13.5" thickBot="1" x14ac:dyDescent="0.25">
      <c r="A64" s="102" t="s">
        <v>26</v>
      </c>
      <c r="B64" s="103"/>
      <c r="C64" s="103"/>
      <c r="D64" s="103">
        <v>1436</v>
      </c>
      <c r="E64" s="103">
        <v>1290</v>
      </c>
      <c r="F64" s="103">
        <v>165</v>
      </c>
      <c r="G64" s="103">
        <v>10.200000000000001</v>
      </c>
      <c r="H64" s="103">
        <v>65</v>
      </c>
      <c r="I64" s="103">
        <v>62.4</v>
      </c>
      <c r="J64" s="103">
        <v>133.19999999999999</v>
      </c>
      <c r="K64" s="103">
        <v>0</v>
      </c>
      <c r="L64" s="103">
        <v>14.8</v>
      </c>
      <c r="M64" s="103">
        <v>705.6</v>
      </c>
      <c r="N64" s="103">
        <v>237.6</v>
      </c>
      <c r="O64" s="103">
        <v>142</v>
      </c>
      <c r="P64" s="103">
        <v>293.60000000000002</v>
      </c>
      <c r="Q64" s="103">
        <v>14.4</v>
      </c>
      <c r="R64" s="103">
        <v>208.8</v>
      </c>
      <c r="S64" s="103">
        <v>388.40000000000003</v>
      </c>
      <c r="T64" s="103">
        <v>39.4</v>
      </c>
      <c r="U64" s="103">
        <v>250.6</v>
      </c>
      <c r="V64" s="104">
        <v>56.7</v>
      </c>
    </row>
    <row r="65" spans="1:22" x14ac:dyDescent="0.2">
      <c r="A65" s="87" t="s">
        <v>2</v>
      </c>
      <c r="B65" s="91">
        <v>0</v>
      </c>
      <c r="C65" s="91">
        <v>0</v>
      </c>
      <c r="D65" s="91">
        <v>24388</v>
      </c>
      <c r="E65" s="91">
        <v>46442</v>
      </c>
      <c r="F65" s="91">
        <v>3735.4000000000005</v>
      </c>
      <c r="G65" s="91">
        <v>219</v>
      </c>
      <c r="H65" s="91">
        <v>1479.2</v>
      </c>
      <c r="I65" s="91">
        <v>2038.4000000000003</v>
      </c>
      <c r="J65" s="91">
        <v>3088.5000000000005</v>
      </c>
      <c r="K65" s="91">
        <v>0</v>
      </c>
      <c r="L65" s="91">
        <v>942.4</v>
      </c>
      <c r="M65" s="91">
        <v>20102.400000000001</v>
      </c>
      <c r="N65" s="91">
        <v>6193.6</v>
      </c>
      <c r="O65" s="91">
        <v>3414.2000000000003</v>
      </c>
      <c r="P65" s="91">
        <v>6675.6</v>
      </c>
      <c r="Q65" s="91">
        <v>314.39999999999992</v>
      </c>
      <c r="R65" s="91">
        <v>5420.4</v>
      </c>
      <c r="S65" s="91">
        <v>9896.4</v>
      </c>
      <c r="T65" s="91">
        <v>871.6</v>
      </c>
      <c r="U65" s="91">
        <v>6475.2</v>
      </c>
      <c r="V65" s="91">
        <v>1351.4999999999998</v>
      </c>
    </row>
    <row r="70" spans="1:22" ht="18" x14ac:dyDescent="0.25">
      <c r="B70" s="134" t="s">
        <v>106</v>
      </c>
      <c r="C70" s="134"/>
      <c r="D70" s="134"/>
      <c r="E70" s="134"/>
      <c r="F70" s="134"/>
      <c r="G70" s="134"/>
      <c r="H70" s="134"/>
      <c r="I70" s="134"/>
      <c r="J70" s="134"/>
      <c r="K70" s="105"/>
      <c r="L70" s="105"/>
      <c r="M70" s="105"/>
      <c r="N70" s="105"/>
      <c r="O70" s="105"/>
    </row>
    <row r="71" spans="1:22" ht="18.75" thickBot="1" x14ac:dyDescent="0.3">
      <c r="B71" s="135" t="s">
        <v>62</v>
      </c>
      <c r="C71" s="136"/>
      <c r="D71" s="136"/>
      <c r="E71" s="136"/>
      <c r="F71" s="136"/>
      <c r="G71" s="106"/>
      <c r="H71" s="135" t="s">
        <v>63</v>
      </c>
      <c r="I71" s="136"/>
      <c r="J71" s="136"/>
      <c r="K71" s="136"/>
      <c r="L71" s="136"/>
      <c r="M71" s="81"/>
      <c r="N71" s="81"/>
      <c r="O71" s="81"/>
    </row>
    <row r="72" spans="1:22" ht="13.5" thickBot="1" x14ac:dyDescent="0.25">
      <c r="B72" s="137" t="s">
        <v>64</v>
      </c>
      <c r="C72" s="138"/>
      <c r="D72" s="107" t="s">
        <v>65</v>
      </c>
      <c r="E72" s="108" t="s">
        <v>66</v>
      </c>
      <c r="F72" s="108" t="s">
        <v>67</v>
      </c>
      <c r="G72" s="109"/>
      <c r="H72" s="137" t="s">
        <v>64</v>
      </c>
      <c r="I72" s="138"/>
      <c r="J72" s="107" t="s">
        <v>65</v>
      </c>
      <c r="K72" s="108" t="s">
        <v>66</v>
      </c>
      <c r="L72" s="108" t="s">
        <v>67</v>
      </c>
      <c r="M72" s="81"/>
      <c r="N72" s="81"/>
      <c r="O72" s="81"/>
    </row>
    <row r="73" spans="1:22" ht="25.5" x14ac:dyDescent="0.2">
      <c r="B73" s="110" t="s">
        <v>68</v>
      </c>
      <c r="C73" s="111" t="s">
        <v>69</v>
      </c>
      <c r="D73" s="112">
        <v>10000</v>
      </c>
      <c r="E73" s="112">
        <v>10000</v>
      </c>
      <c r="F73" s="112">
        <v>10000</v>
      </c>
      <c r="G73" s="109"/>
      <c r="H73" s="110" t="s">
        <v>68</v>
      </c>
      <c r="I73" s="111" t="s">
        <v>69</v>
      </c>
      <c r="J73" s="112">
        <v>10000</v>
      </c>
      <c r="K73" s="112">
        <v>10000</v>
      </c>
      <c r="L73" s="112">
        <v>10000</v>
      </c>
      <c r="M73" s="81"/>
      <c r="N73" s="81"/>
      <c r="O73" s="81"/>
    </row>
    <row r="74" spans="1:22" ht="25.5" x14ac:dyDescent="0.2">
      <c r="B74" s="113" t="s">
        <v>70</v>
      </c>
      <c r="C74" s="114" t="s">
        <v>71</v>
      </c>
      <c r="D74" s="115">
        <v>18.25</v>
      </c>
      <c r="E74" s="115">
        <v>18.25</v>
      </c>
      <c r="F74" s="115">
        <v>18.25</v>
      </c>
      <c r="G74" s="109"/>
      <c r="H74" s="113" t="s">
        <v>70</v>
      </c>
      <c r="I74" s="114" t="s">
        <v>71</v>
      </c>
      <c r="J74" s="115">
        <v>20</v>
      </c>
      <c r="K74" s="115">
        <v>20</v>
      </c>
      <c r="L74" s="115">
        <v>20</v>
      </c>
      <c r="M74" s="81"/>
      <c r="N74" s="81"/>
      <c r="O74" s="81"/>
    </row>
    <row r="75" spans="1:22" x14ac:dyDescent="0.2">
      <c r="B75" s="132" t="s">
        <v>72</v>
      </c>
      <c r="C75" s="114" t="s">
        <v>73</v>
      </c>
      <c r="D75" s="115">
        <v>70.180000000000007</v>
      </c>
      <c r="E75" s="115">
        <v>70.180000000000007</v>
      </c>
      <c r="F75" s="115">
        <v>70.180000000000007</v>
      </c>
      <c r="G75" s="106"/>
      <c r="H75" s="132" t="s">
        <v>72</v>
      </c>
      <c r="I75" s="114" t="s">
        <v>73</v>
      </c>
      <c r="J75" s="115">
        <v>71.510000000000005</v>
      </c>
      <c r="K75" s="115">
        <v>71.510000000000005</v>
      </c>
      <c r="L75" s="115">
        <v>71.510000000000005</v>
      </c>
      <c r="M75" s="81"/>
      <c r="N75" s="81"/>
      <c r="O75" s="81"/>
    </row>
    <row r="76" spans="1:22" x14ac:dyDescent="0.2">
      <c r="B76" s="130"/>
      <c r="C76" s="114" t="s">
        <v>74</v>
      </c>
      <c r="D76" s="115">
        <v>0</v>
      </c>
      <c r="E76" s="115">
        <v>0</v>
      </c>
      <c r="F76" s="115">
        <v>0</v>
      </c>
      <c r="G76" s="106"/>
      <c r="H76" s="130"/>
      <c r="I76" s="114" t="s">
        <v>74</v>
      </c>
      <c r="J76" s="115">
        <v>0</v>
      </c>
      <c r="K76" s="115">
        <v>0</v>
      </c>
      <c r="L76" s="115">
        <v>0</v>
      </c>
      <c r="M76" s="81"/>
      <c r="N76" s="81"/>
      <c r="O76" s="81"/>
    </row>
    <row r="77" spans="1:22" x14ac:dyDescent="0.2">
      <c r="B77" s="133"/>
      <c r="C77" s="114" t="s">
        <v>75</v>
      </c>
      <c r="D77" s="115">
        <v>0</v>
      </c>
      <c r="E77" s="115">
        <v>0</v>
      </c>
      <c r="F77" s="115">
        <v>0</v>
      </c>
      <c r="G77" s="106"/>
      <c r="H77" s="133"/>
      <c r="I77" s="114" t="s">
        <v>75</v>
      </c>
      <c r="J77" s="115">
        <v>0</v>
      </c>
      <c r="K77" s="115">
        <v>0</v>
      </c>
      <c r="L77" s="115">
        <v>0</v>
      </c>
      <c r="M77" s="81"/>
      <c r="N77" s="81"/>
      <c r="O77" s="81"/>
    </row>
    <row r="78" spans="1:22" ht="25.5" x14ac:dyDescent="0.2">
      <c r="B78" s="113" t="s">
        <v>76</v>
      </c>
      <c r="C78" s="114" t="s">
        <v>77</v>
      </c>
      <c r="D78" s="115">
        <v>0.59</v>
      </c>
      <c r="E78" s="115">
        <v>0.59</v>
      </c>
      <c r="F78" s="115">
        <v>0.59</v>
      </c>
      <c r="G78" s="106"/>
      <c r="H78" s="113" t="s">
        <v>76</v>
      </c>
      <c r="I78" s="114" t="s">
        <v>77</v>
      </c>
      <c r="J78" s="115">
        <v>0.64</v>
      </c>
      <c r="K78" s="115">
        <v>0.64</v>
      </c>
      <c r="L78" s="115">
        <v>0.64</v>
      </c>
      <c r="M78" s="81"/>
      <c r="N78" s="81"/>
      <c r="O78" s="81"/>
    </row>
    <row r="79" spans="1:22" x14ac:dyDescent="0.2">
      <c r="B79" s="132" t="s">
        <v>78</v>
      </c>
      <c r="C79" s="114" t="s">
        <v>79</v>
      </c>
      <c r="D79" s="115">
        <v>16.23</v>
      </c>
      <c r="E79" s="115">
        <v>16.23</v>
      </c>
      <c r="F79" s="115">
        <v>16.23</v>
      </c>
      <c r="G79" s="106"/>
      <c r="H79" s="132" t="s">
        <v>78</v>
      </c>
      <c r="I79" s="114" t="s">
        <v>79</v>
      </c>
      <c r="J79" s="115">
        <v>16.5</v>
      </c>
      <c r="K79" s="115">
        <v>16.5</v>
      </c>
      <c r="L79" s="115">
        <v>16.5</v>
      </c>
      <c r="M79" s="81"/>
      <c r="N79" s="81"/>
      <c r="O79" s="81"/>
    </row>
    <row r="80" spans="1:22" x14ac:dyDescent="0.2">
      <c r="B80" s="130"/>
      <c r="C80" s="114" t="s">
        <v>80</v>
      </c>
      <c r="D80" s="115">
        <v>0</v>
      </c>
      <c r="E80" s="115">
        <v>0</v>
      </c>
      <c r="F80" s="115">
        <v>0</v>
      </c>
      <c r="G80" s="106"/>
      <c r="H80" s="130"/>
      <c r="I80" s="114" t="s">
        <v>80</v>
      </c>
      <c r="J80" s="115">
        <v>0</v>
      </c>
      <c r="K80" s="115">
        <v>0</v>
      </c>
      <c r="L80" s="115">
        <v>0</v>
      </c>
      <c r="M80" s="81"/>
      <c r="N80" s="81"/>
      <c r="O80" s="81"/>
    </row>
    <row r="81" spans="2:15" x14ac:dyDescent="0.2">
      <c r="B81" s="133"/>
      <c r="C81" s="114" t="s">
        <v>81</v>
      </c>
      <c r="D81" s="115">
        <v>0</v>
      </c>
      <c r="E81" s="115">
        <v>0</v>
      </c>
      <c r="F81" s="115">
        <v>0</v>
      </c>
      <c r="G81" s="106"/>
      <c r="H81" s="133"/>
      <c r="I81" s="114" t="s">
        <v>81</v>
      </c>
      <c r="J81" s="115">
        <v>0</v>
      </c>
      <c r="K81" s="115">
        <v>0</v>
      </c>
      <c r="L81" s="115">
        <v>0</v>
      </c>
      <c r="M81" s="81"/>
      <c r="N81" s="81" t="s">
        <v>82</v>
      </c>
      <c r="O81" s="81" t="s">
        <v>83</v>
      </c>
    </row>
    <row r="82" spans="2:15" x14ac:dyDescent="0.2">
      <c r="B82" s="132" t="s">
        <v>84</v>
      </c>
      <c r="C82" s="114" t="s">
        <v>85</v>
      </c>
      <c r="D82" s="116">
        <f>D10</f>
        <v>1936</v>
      </c>
      <c r="E82" s="116">
        <f>D15</f>
        <v>2448</v>
      </c>
      <c r="F82" s="116">
        <f>D24</f>
        <v>0</v>
      </c>
      <c r="G82" s="106"/>
      <c r="H82" s="132" t="s">
        <v>84</v>
      </c>
      <c r="I82" s="114" t="s">
        <v>85</v>
      </c>
      <c r="J82" s="116">
        <f>E10</f>
        <v>2448</v>
      </c>
      <c r="K82" s="116">
        <f>E15</f>
        <v>2994</v>
      </c>
      <c r="L82" s="116">
        <f>E24</f>
        <v>4628</v>
      </c>
      <c r="M82" s="81">
        <v>4</v>
      </c>
      <c r="N82" s="117">
        <f>(D82+J82)/1000</f>
        <v>4.3840000000000003</v>
      </c>
      <c r="O82" s="117">
        <f>(D83+J83)/1000</f>
        <v>3.0339999999999998</v>
      </c>
    </row>
    <row r="83" spans="2:15" x14ac:dyDescent="0.2">
      <c r="B83" s="130"/>
      <c r="C83" s="114" t="s">
        <v>86</v>
      </c>
      <c r="D83" s="116">
        <f>D44</f>
        <v>1656</v>
      </c>
      <c r="E83" s="116">
        <f>D49</f>
        <v>1692</v>
      </c>
      <c r="F83" s="116">
        <f>D58</f>
        <v>0</v>
      </c>
      <c r="G83" s="106"/>
      <c r="H83" s="130"/>
      <c r="I83" s="114" t="s">
        <v>86</v>
      </c>
      <c r="J83" s="116">
        <f>E44</f>
        <v>1378</v>
      </c>
      <c r="K83" s="116">
        <f>E49</f>
        <v>1504</v>
      </c>
      <c r="L83" s="116">
        <f>E58</f>
        <v>2350</v>
      </c>
      <c r="M83" s="81">
        <v>9</v>
      </c>
      <c r="N83" s="117">
        <f>(E82+K82)/1000</f>
        <v>5.4420000000000002</v>
      </c>
      <c r="O83" s="117">
        <f>(E83+K83)/1000</f>
        <v>3.1960000000000002</v>
      </c>
    </row>
    <row r="84" spans="2:15" x14ac:dyDescent="0.2">
      <c r="B84" s="130"/>
      <c r="C84" s="114" t="s">
        <v>87</v>
      </c>
      <c r="D84" s="118">
        <v>3676.9552621731341</v>
      </c>
      <c r="E84" s="118">
        <v>3841.8745424562148</v>
      </c>
      <c r="F84" s="118">
        <v>3560.8987629561179</v>
      </c>
      <c r="G84" s="106"/>
      <c r="H84" s="130"/>
      <c r="I84" s="114" t="s">
        <v>87</v>
      </c>
      <c r="J84" s="118">
        <v>2999.9999999986358</v>
      </c>
      <c r="K84" s="118">
        <v>2884.4410203736129</v>
      </c>
      <c r="L84" s="118">
        <v>2778.488797887434</v>
      </c>
      <c r="M84" s="81">
        <v>18</v>
      </c>
      <c r="N84" s="117">
        <f>(F82+L82)/1000</f>
        <v>4.6280000000000001</v>
      </c>
      <c r="O84" s="117">
        <f>(F83+L83)/1000</f>
        <v>2.35</v>
      </c>
    </row>
    <row r="85" spans="2:15" x14ac:dyDescent="0.2">
      <c r="B85" s="130"/>
      <c r="C85" s="114" t="s">
        <v>88</v>
      </c>
      <c r="D85" s="119">
        <v>0</v>
      </c>
      <c r="E85" s="119">
        <v>0</v>
      </c>
      <c r="F85" s="119">
        <v>0</v>
      </c>
      <c r="G85" s="106"/>
      <c r="H85" s="130"/>
      <c r="I85" s="114" t="s">
        <v>88</v>
      </c>
      <c r="J85" s="119">
        <v>0</v>
      </c>
      <c r="K85" s="119">
        <v>0</v>
      </c>
      <c r="L85" s="119">
        <v>0</v>
      </c>
      <c r="M85" s="81"/>
      <c r="N85" s="81"/>
      <c r="O85" s="81"/>
    </row>
    <row r="86" spans="2:15" x14ac:dyDescent="0.2">
      <c r="B86" s="130"/>
      <c r="C86" s="114" t="s">
        <v>89</v>
      </c>
      <c r="D86" s="119">
        <v>0</v>
      </c>
      <c r="E86" s="119">
        <v>0</v>
      </c>
      <c r="F86" s="119">
        <v>0</v>
      </c>
      <c r="G86" s="106"/>
      <c r="H86" s="130"/>
      <c r="I86" s="114" t="s">
        <v>89</v>
      </c>
      <c r="J86" s="119">
        <v>0</v>
      </c>
      <c r="K86" s="119">
        <v>0</v>
      </c>
      <c r="L86" s="119">
        <v>0</v>
      </c>
      <c r="M86" s="109"/>
      <c r="N86" s="109"/>
      <c r="O86" s="109"/>
    </row>
    <row r="87" spans="2:15" x14ac:dyDescent="0.2">
      <c r="B87" s="130"/>
      <c r="C87" s="114" t="s">
        <v>90</v>
      </c>
      <c r="D87" s="118">
        <v>0</v>
      </c>
      <c r="E87" s="118">
        <v>0</v>
      </c>
      <c r="F87" s="118">
        <v>0</v>
      </c>
      <c r="G87" s="106"/>
      <c r="H87" s="130"/>
      <c r="I87" s="114" t="s">
        <v>90</v>
      </c>
      <c r="J87" s="118">
        <v>0</v>
      </c>
      <c r="K87" s="118">
        <v>0</v>
      </c>
      <c r="L87" s="118">
        <v>0</v>
      </c>
      <c r="M87" s="109"/>
      <c r="N87" s="109"/>
      <c r="O87" s="109"/>
    </row>
    <row r="88" spans="2:15" x14ac:dyDescent="0.2">
      <c r="B88" s="133"/>
      <c r="C88" s="114" t="s">
        <v>91</v>
      </c>
      <c r="D88" s="118">
        <v>3676.9552621731341</v>
      </c>
      <c r="E88" s="118">
        <v>3841.8745424562148</v>
      </c>
      <c r="F88" s="118">
        <v>3560.8987629561179</v>
      </c>
      <c r="G88" s="106"/>
      <c r="H88" s="133"/>
      <c r="I88" s="114" t="s">
        <v>91</v>
      </c>
      <c r="J88" s="118">
        <v>2999.9999999986358</v>
      </c>
      <c r="K88" s="118">
        <v>2884.4410203736129</v>
      </c>
      <c r="L88" s="118">
        <v>2778.488797887434</v>
      </c>
      <c r="M88" s="109"/>
      <c r="N88" s="109"/>
      <c r="O88" s="109"/>
    </row>
    <row r="89" spans="2:15" x14ac:dyDescent="0.2">
      <c r="B89" s="132" t="s">
        <v>92</v>
      </c>
      <c r="C89" s="114" t="s">
        <v>93</v>
      </c>
      <c r="D89" s="118">
        <v>0.36769552621731338</v>
      </c>
      <c r="E89" s="118">
        <v>0.38418745424562151</v>
      </c>
      <c r="F89" s="118">
        <v>0.35608987629561178</v>
      </c>
      <c r="G89" s="106"/>
      <c r="H89" s="132" t="s">
        <v>92</v>
      </c>
      <c r="I89" s="114" t="s">
        <v>93</v>
      </c>
      <c r="J89" s="118">
        <v>0.2999999999998636</v>
      </c>
      <c r="K89" s="118">
        <v>0.28844410203736132</v>
      </c>
      <c r="L89" s="118">
        <v>0.2778488797887434</v>
      </c>
      <c r="M89" s="109"/>
      <c r="N89" s="109"/>
      <c r="O89" s="109"/>
    </row>
    <row r="90" spans="2:15" x14ac:dyDescent="0.2">
      <c r="B90" s="130"/>
      <c r="C90" s="114" t="s">
        <v>94</v>
      </c>
      <c r="D90" s="118">
        <v>0</v>
      </c>
      <c r="E90" s="118">
        <v>0</v>
      </c>
      <c r="F90" s="118">
        <v>0</v>
      </c>
      <c r="G90" s="106"/>
      <c r="H90" s="130"/>
      <c r="I90" s="114" t="s">
        <v>94</v>
      </c>
      <c r="J90" s="118">
        <v>0</v>
      </c>
      <c r="K90" s="118">
        <v>0</v>
      </c>
      <c r="L90" s="118">
        <v>0</v>
      </c>
      <c r="M90" s="109"/>
      <c r="N90" s="109"/>
      <c r="O90" s="109"/>
    </row>
    <row r="91" spans="2:15" ht="13.5" thickBot="1" x14ac:dyDescent="0.25">
      <c r="B91" s="131"/>
      <c r="C91" s="120" t="s">
        <v>95</v>
      </c>
      <c r="D91" s="121">
        <v>0.36769552621731338</v>
      </c>
      <c r="E91" s="121">
        <v>0.38418745424562151</v>
      </c>
      <c r="F91" s="121">
        <v>0.35608987629561178</v>
      </c>
      <c r="G91" s="106"/>
      <c r="H91" s="131"/>
      <c r="I91" s="120" t="s">
        <v>95</v>
      </c>
      <c r="J91" s="121">
        <v>0.2999999999998636</v>
      </c>
      <c r="K91" s="121">
        <v>0.28844410203736132</v>
      </c>
      <c r="L91" s="121">
        <v>0.2778488797887434</v>
      </c>
      <c r="M91" s="109"/>
      <c r="N91" s="109"/>
      <c r="O91" s="109"/>
    </row>
    <row r="92" spans="2:15" ht="25.5" x14ac:dyDescent="0.2">
      <c r="B92" s="122" t="s">
        <v>96</v>
      </c>
      <c r="C92" s="123" t="s">
        <v>97</v>
      </c>
      <c r="D92" s="124">
        <f>D74+D97*D91^2+D98*D90^2+D99*D89^2</f>
        <v>27.738336000015934</v>
      </c>
      <c r="E92" s="124">
        <f t="shared" ref="E92:F92" si="1">E74+E97*E91^2+E98*E90^2+E99*E89^2</f>
        <v>28.608567999981162</v>
      </c>
      <c r="F92" s="124">
        <f t="shared" si="1"/>
        <v>27.148824000015729</v>
      </c>
      <c r="G92" s="106"/>
      <c r="H92" s="122" t="s">
        <v>96</v>
      </c>
      <c r="I92" s="123" t="s">
        <v>97</v>
      </c>
      <c r="J92" s="124">
        <f t="shared" ref="J92:L92" si="2">J74+J97*J91^2+J98*J90^2+J99*J89^2</f>
        <v>26.435899999994149</v>
      </c>
      <c r="K92" s="124">
        <f t="shared" si="2"/>
        <v>25.949632000009991</v>
      </c>
      <c r="L92" s="124">
        <f t="shared" si="2"/>
        <v>25.520571999989961</v>
      </c>
      <c r="M92" s="109"/>
      <c r="N92" s="109"/>
      <c r="O92" s="109"/>
    </row>
    <row r="93" spans="2:15" ht="39" thickBot="1" x14ac:dyDescent="0.25">
      <c r="B93" s="125" t="s">
        <v>98</v>
      </c>
      <c r="C93" s="120" t="s">
        <v>99</v>
      </c>
      <c r="D93" s="126">
        <v>278.4296000003684</v>
      </c>
      <c r="E93" s="126">
        <v>298.5547999995643</v>
      </c>
      <c r="F93" s="126">
        <v>264.79640000036375</v>
      </c>
      <c r="G93" s="127"/>
      <c r="H93" s="125" t="s">
        <v>98</v>
      </c>
      <c r="I93" s="120" t="s">
        <v>99</v>
      </c>
      <c r="J93" s="126">
        <v>212.49999999986494</v>
      </c>
      <c r="K93" s="126">
        <v>201.2800000002305</v>
      </c>
      <c r="L93" s="126">
        <v>191.3799999997683</v>
      </c>
      <c r="M93" s="109"/>
      <c r="N93" s="109"/>
      <c r="O93" s="109"/>
    </row>
    <row r="94" spans="2:15" x14ac:dyDescent="0.2">
      <c r="B94" s="129" t="s">
        <v>78</v>
      </c>
      <c r="C94" s="111" t="s">
        <v>100</v>
      </c>
      <c r="D94" s="112">
        <v>8.1150000000000002</v>
      </c>
      <c r="E94" s="112">
        <v>8.1150000000000002</v>
      </c>
      <c r="F94" s="112">
        <v>8.1150000000000002</v>
      </c>
      <c r="G94" s="127"/>
      <c r="H94" s="129" t="s">
        <v>78</v>
      </c>
      <c r="I94" s="111" t="s">
        <v>100</v>
      </c>
      <c r="J94" s="112">
        <v>8.25</v>
      </c>
      <c r="K94" s="112">
        <v>8.25</v>
      </c>
      <c r="L94" s="112">
        <v>8.25</v>
      </c>
      <c r="M94" s="109"/>
      <c r="N94" s="109"/>
      <c r="O94" s="109"/>
    </row>
    <row r="95" spans="2:15" x14ac:dyDescent="0.2">
      <c r="B95" s="130"/>
      <c r="C95" s="114" t="s">
        <v>101</v>
      </c>
      <c r="D95" s="115">
        <v>-8.1150000000000002</v>
      </c>
      <c r="E95" s="115">
        <v>-8.1150000000000002</v>
      </c>
      <c r="F95" s="115">
        <v>-8.1150000000000002</v>
      </c>
      <c r="G95" s="127"/>
      <c r="H95" s="130"/>
      <c r="I95" s="114" t="s">
        <v>101</v>
      </c>
      <c r="J95" s="115">
        <v>-8.25</v>
      </c>
      <c r="K95" s="115">
        <v>-8.25</v>
      </c>
      <c r="L95" s="115">
        <v>-8.25</v>
      </c>
      <c r="M95" s="109"/>
      <c r="N95" s="109"/>
      <c r="O95" s="109"/>
    </row>
    <row r="96" spans="2:15" ht="13.5" thickBot="1" x14ac:dyDescent="0.25">
      <c r="B96" s="131"/>
      <c r="C96" s="120" t="s">
        <v>102</v>
      </c>
      <c r="D96" s="128">
        <v>8.1150000000000002</v>
      </c>
      <c r="E96" s="128">
        <v>8.1150000000000002</v>
      </c>
      <c r="F96" s="128">
        <v>8.1150000000000002</v>
      </c>
      <c r="G96" s="127"/>
      <c r="H96" s="131"/>
      <c r="I96" s="120" t="s">
        <v>102</v>
      </c>
      <c r="J96" s="128">
        <v>8.25</v>
      </c>
      <c r="K96" s="128">
        <v>8.25</v>
      </c>
      <c r="L96" s="128">
        <v>8.25</v>
      </c>
      <c r="M96" s="109"/>
      <c r="N96" s="109"/>
      <c r="O96" s="109"/>
    </row>
    <row r="97" spans="2:15" x14ac:dyDescent="0.2">
      <c r="B97" s="129" t="s">
        <v>72</v>
      </c>
      <c r="C97" s="111" t="s">
        <v>103</v>
      </c>
      <c r="D97" s="112">
        <v>35.090000000000003</v>
      </c>
      <c r="E97" s="112">
        <v>35.090000000000003</v>
      </c>
      <c r="F97" s="112">
        <v>35.090000000000003</v>
      </c>
      <c r="G97" s="127"/>
      <c r="H97" s="129" t="s">
        <v>72</v>
      </c>
      <c r="I97" s="111" t="s">
        <v>103</v>
      </c>
      <c r="J97" s="112">
        <v>35.755000000000003</v>
      </c>
      <c r="K97" s="112">
        <v>35.755000000000003</v>
      </c>
      <c r="L97" s="112">
        <v>35.755000000000003</v>
      </c>
      <c r="M97" s="109"/>
      <c r="N97" s="109"/>
      <c r="O97" s="109"/>
    </row>
    <row r="98" spans="2:15" x14ac:dyDescent="0.2">
      <c r="B98" s="130"/>
      <c r="C98" s="114" t="s">
        <v>104</v>
      </c>
      <c r="D98" s="118">
        <v>-35.090000000000003</v>
      </c>
      <c r="E98" s="118">
        <v>-35.090000000000003</v>
      </c>
      <c r="F98" s="118">
        <v>-35.090000000000003</v>
      </c>
      <c r="G98" s="127"/>
      <c r="H98" s="130"/>
      <c r="I98" s="114" t="s">
        <v>104</v>
      </c>
      <c r="J98" s="115">
        <v>-35.755000000000003</v>
      </c>
      <c r="K98" s="115">
        <v>-35.755000000000003</v>
      </c>
      <c r="L98" s="115">
        <v>-35.755000000000003</v>
      </c>
      <c r="M98" s="109"/>
      <c r="N98" s="109"/>
      <c r="O98" s="109"/>
    </row>
    <row r="99" spans="2:15" ht="13.5" thickBot="1" x14ac:dyDescent="0.25">
      <c r="B99" s="131"/>
      <c r="C99" s="120" t="s">
        <v>105</v>
      </c>
      <c r="D99" s="121">
        <v>35.090000000000003</v>
      </c>
      <c r="E99" s="121">
        <v>35.090000000000003</v>
      </c>
      <c r="F99" s="121">
        <v>35.090000000000003</v>
      </c>
      <c r="G99" s="127"/>
      <c r="H99" s="131"/>
      <c r="I99" s="120" t="s">
        <v>105</v>
      </c>
      <c r="J99" s="128">
        <v>35.755000000000003</v>
      </c>
      <c r="K99" s="128">
        <v>35.755000000000003</v>
      </c>
      <c r="L99" s="128">
        <v>35.755000000000003</v>
      </c>
      <c r="M99" s="109"/>
      <c r="N99" s="109"/>
      <c r="O99" s="109"/>
    </row>
  </sheetData>
  <mergeCells count="17">
    <mergeCell ref="B75:B77"/>
    <mergeCell ref="H75:H77"/>
    <mergeCell ref="B70:J70"/>
    <mergeCell ref="B71:F71"/>
    <mergeCell ref="H71:L71"/>
    <mergeCell ref="B72:C72"/>
    <mergeCell ref="H72:I72"/>
    <mergeCell ref="B94:B96"/>
    <mergeCell ref="H94:H96"/>
    <mergeCell ref="B97:B99"/>
    <mergeCell ref="H97:H99"/>
    <mergeCell ref="B79:B81"/>
    <mergeCell ref="H79:H81"/>
    <mergeCell ref="B82:B88"/>
    <mergeCell ref="H82:H88"/>
    <mergeCell ref="B89:B91"/>
    <mergeCell ref="H89:H91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Нифантово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2021-01-17T15:14:31Z</dcterms:modified>
</cp:coreProperties>
</file>