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8" i="3" l="1"/>
  <c r="J78" i="3"/>
  <c r="I78" i="3"/>
  <c r="E78" i="3"/>
  <c r="N79" i="3" s="1"/>
  <c r="D78" i="3"/>
  <c r="N78" i="3" s="1"/>
  <c r="C78" i="3"/>
  <c r="N77" i="3"/>
  <c r="K77" i="3"/>
  <c r="K79" i="3" s="1"/>
  <c r="K80" i="3" s="1"/>
  <c r="J77" i="3"/>
  <c r="J79" i="3" s="1"/>
  <c r="J80" i="3" s="1"/>
  <c r="I77" i="3"/>
  <c r="I79" i="3" s="1"/>
  <c r="I80" i="3" s="1"/>
  <c r="E77" i="3"/>
  <c r="M79" i="3" s="1"/>
  <c r="D77" i="3"/>
  <c r="M78" i="3" s="1"/>
  <c r="C77" i="3"/>
  <c r="M77" i="3" s="1"/>
  <c r="K82" i="3" l="1"/>
  <c r="K81" i="3"/>
  <c r="I81" i="3"/>
  <c r="I82" i="3"/>
  <c r="J81" i="3"/>
  <c r="J82" i="3"/>
  <c r="C79" i="3"/>
  <c r="C80" i="3" s="1"/>
  <c r="D79" i="3"/>
  <c r="D80" i="3" s="1"/>
  <c r="E79" i="3"/>
  <c r="E80" i="3" s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C81" i="3" l="1"/>
  <c r="C82" i="3"/>
  <c r="D82" i="3"/>
  <c r="D81" i="3"/>
  <c r="E82" i="3"/>
  <c r="E81" i="3"/>
</calcChain>
</file>

<file path=xl/sharedStrings.xml><?xml version="1.0" encoding="utf-8"?>
<sst xmlns="http://schemas.openxmlformats.org/spreadsheetml/2006/main" count="167" uniqueCount="79">
  <si>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</si>
  <si>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</si>
  <si>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</si>
  <si>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</si>
  <si>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</si>
  <si>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</si>
  <si>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</si>
  <si>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</si>
  <si>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</si>
  <si>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</si>
  <si>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</si>
  <si>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</si>
  <si>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</si>
  <si>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</si>
  <si>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</si>
  <si>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</si>
  <si>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</si>
  <si>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</si>
  <si>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</si>
  <si>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</si>
  <si>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</si>
  <si>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</si>
  <si>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</si>
  <si>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</si>
  <si>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</si>
  <si>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</si>
  <si>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</si>
  <si>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</si>
  <si>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</si>
  <si>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</si>
  <si>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</si>
  <si>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</si>
  <si>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</si>
  <si>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</si>
  <si>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</si>
  <si>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</si>
  <si>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</si>
  <si>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</si>
  <si>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Желябово</t>
  </si>
  <si>
    <t xml:space="preserve"> 0,4 Желябово ТСН ао</t>
  </si>
  <si>
    <t xml:space="preserve"> 10 Желябово Т 1 ап</t>
  </si>
  <si>
    <t xml:space="preserve"> 10 Желябово Т 2 ап</t>
  </si>
  <si>
    <t xml:space="preserve"> 10 Желябово-Ванское ао</t>
  </si>
  <si>
    <t xml:space="preserve"> 10 Желябово-Громошиха ао</t>
  </si>
  <si>
    <t xml:space="preserve"> 10 Желябово-Комбинат ао</t>
  </si>
  <si>
    <t xml:space="preserve"> 10 Желябово-Лентьево ао</t>
  </si>
  <si>
    <t xml:space="preserve"> 10 Желябово-Лычно ао</t>
  </si>
  <si>
    <t xml:space="preserve"> 10 Желябово-Лычно ап</t>
  </si>
  <si>
    <t/>
  </si>
  <si>
    <t>реактивная энергия</t>
  </si>
  <si>
    <t>Двухобмоточный тр-р Т-1</t>
  </si>
  <si>
    <t>4-00</t>
  </si>
  <si>
    <t>9-00</t>
  </si>
  <si>
    <t>18-00</t>
  </si>
  <si>
    <t>Двухобмоточный тр-р Т-2</t>
  </si>
  <si>
    <t>Номинальная мощность</t>
  </si>
  <si>
    <t>S ном, кВА</t>
  </si>
  <si>
    <t>S ном., кВА</t>
  </si>
  <si>
    <t>Потери холостого хода</t>
  </si>
  <si>
    <t>P x.x., кВт</t>
  </si>
  <si>
    <t>Потери короткого замыкания</t>
  </si>
  <si>
    <t>P к.з., кВт</t>
  </si>
  <si>
    <t>Ток холостого хода</t>
  </si>
  <si>
    <t>I x.х., %</t>
  </si>
  <si>
    <t>Напряжение короткого замыкания</t>
  </si>
  <si>
    <t>U к.з.,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</si>
  <si>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</si>
  <si>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</si>
  <si>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</si>
  <si>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</si>
  <si>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</si>
  <si>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</si>
  <si>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</si>
  <si>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</si>
  <si>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</si>
  <si>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</si>
  <si>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</si>
  <si>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</si>
  <si>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Т-1, Т-2 в режимный день 18.12.2019 г. по                            ПС Желябово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</si>
</sst>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2" borderId="7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165" fontId="13" fillId="5" borderId="26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3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2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7" sqref="K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Желябово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9.4920000000000009</v>
      </c>
      <c r="C7" s="73">
        <v>706.4</v>
      </c>
      <c r="D7" s="73">
        <v>315.2</v>
      </c>
      <c r="E7" s="73">
        <v>505.6</v>
      </c>
      <c r="F7" s="73">
        <v>31</v>
      </c>
      <c r="G7" s="73">
        <v>66.400000000000006</v>
      </c>
      <c r="H7" s="73">
        <v>288</v>
      </c>
      <c r="I7" s="73">
        <v>140</v>
      </c>
      <c r="J7" s="74">
        <v>0</v>
      </c>
    </row>
    <row r="8" spans="1:54" x14ac:dyDescent="0.2">
      <c r="A8" s="75" t="s">
        <v>4</v>
      </c>
      <c r="B8" s="76">
        <v>9.6479999999999997</v>
      </c>
      <c r="C8" s="76">
        <v>702.4</v>
      </c>
      <c r="D8" s="76">
        <v>308.8</v>
      </c>
      <c r="E8" s="76">
        <v>511.6</v>
      </c>
      <c r="F8" s="76">
        <v>31</v>
      </c>
      <c r="G8" s="76">
        <v>65.2</v>
      </c>
      <c r="H8" s="76">
        <v>280.40000000000003</v>
      </c>
      <c r="I8" s="76">
        <v>130.4</v>
      </c>
      <c r="J8" s="77">
        <v>0</v>
      </c>
    </row>
    <row r="9" spans="1:54" x14ac:dyDescent="0.2">
      <c r="A9" s="75" t="s">
        <v>5</v>
      </c>
      <c r="B9" s="76">
        <v>9.5760000000000005</v>
      </c>
      <c r="C9" s="76">
        <v>705.6</v>
      </c>
      <c r="D9" s="76">
        <v>300.8</v>
      </c>
      <c r="E9" s="76">
        <v>518.4</v>
      </c>
      <c r="F9" s="76">
        <v>31.400000000000002</v>
      </c>
      <c r="G9" s="76">
        <v>61.6</v>
      </c>
      <c r="H9" s="76">
        <v>272.39999999999998</v>
      </c>
      <c r="I9" s="76">
        <v>131.19999999999999</v>
      </c>
      <c r="J9" s="77">
        <v>0</v>
      </c>
    </row>
    <row r="10" spans="1:54" x14ac:dyDescent="0.2">
      <c r="A10" s="75" t="s">
        <v>6</v>
      </c>
      <c r="B10" s="76">
        <v>9.2880000000000003</v>
      </c>
      <c r="C10" s="76">
        <v>699.2</v>
      </c>
      <c r="D10" s="76">
        <v>300.8</v>
      </c>
      <c r="E10" s="76">
        <v>513.6</v>
      </c>
      <c r="F10" s="76">
        <v>32</v>
      </c>
      <c r="G10" s="76">
        <v>60.800000000000004</v>
      </c>
      <c r="H10" s="76">
        <v>272.2</v>
      </c>
      <c r="I10" s="76">
        <v>130</v>
      </c>
      <c r="J10" s="77">
        <v>0</v>
      </c>
    </row>
    <row r="11" spans="1:54" x14ac:dyDescent="0.2">
      <c r="A11" s="75" t="s">
        <v>7</v>
      </c>
      <c r="B11" s="76">
        <v>9.5</v>
      </c>
      <c r="C11" s="76">
        <v>699.2</v>
      </c>
      <c r="D11" s="76">
        <v>304.8</v>
      </c>
      <c r="E11" s="76">
        <v>514.79999999999995</v>
      </c>
      <c r="F11" s="76">
        <v>29.8</v>
      </c>
      <c r="G11" s="76">
        <v>61.6</v>
      </c>
      <c r="H11" s="76">
        <v>278.2</v>
      </c>
      <c r="I11" s="76">
        <v>128.4</v>
      </c>
      <c r="J11" s="77">
        <v>0</v>
      </c>
    </row>
    <row r="12" spans="1:54" x14ac:dyDescent="0.2">
      <c r="A12" s="75" t="s">
        <v>8</v>
      </c>
      <c r="B12" s="76">
        <v>9.4080000000000013</v>
      </c>
      <c r="C12" s="76">
        <v>706.4</v>
      </c>
      <c r="D12" s="76">
        <v>307.2</v>
      </c>
      <c r="E12" s="76">
        <v>514.4</v>
      </c>
      <c r="F12" s="76">
        <v>31.6</v>
      </c>
      <c r="G12" s="76">
        <v>64</v>
      </c>
      <c r="H12" s="76">
        <v>279.40000000000003</v>
      </c>
      <c r="I12" s="76">
        <v>133.19999999999999</v>
      </c>
      <c r="J12" s="77">
        <v>0</v>
      </c>
    </row>
    <row r="13" spans="1:54" x14ac:dyDescent="0.2">
      <c r="A13" s="75" t="s">
        <v>9</v>
      </c>
      <c r="B13" s="76">
        <v>9.2880000000000003</v>
      </c>
      <c r="C13" s="76">
        <v>744</v>
      </c>
      <c r="D13" s="76">
        <v>332</v>
      </c>
      <c r="E13" s="76">
        <v>531.6</v>
      </c>
      <c r="F13" s="76">
        <v>34.800000000000004</v>
      </c>
      <c r="G13" s="76">
        <v>72.8</v>
      </c>
      <c r="H13" s="76">
        <v>300.2</v>
      </c>
      <c r="I13" s="76">
        <v>144.4</v>
      </c>
      <c r="J13" s="77">
        <v>0</v>
      </c>
    </row>
    <row r="14" spans="1:54" x14ac:dyDescent="0.2">
      <c r="A14" s="75" t="s">
        <v>10</v>
      </c>
      <c r="B14" s="76">
        <v>10.26</v>
      </c>
      <c r="C14" s="76">
        <v>786.4</v>
      </c>
      <c r="D14" s="76">
        <v>333.6</v>
      </c>
      <c r="E14" s="76">
        <v>535.20000000000005</v>
      </c>
      <c r="F14" s="76">
        <v>35.6</v>
      </c>
      <c r="G14" s="76">
        <v>86</v>
      </c>
      <c r="H14" s="76">
        <v>301.2</v>
      </c>
      <c r="I14" s="76">
        <v>170.8</v>
      </c>
      <c r="J14" s="77">
        <v>0</v>
      </c>
    </row>
    <row r="15" spans="1:54" x14ac:dyDescent="0.2">
      <c r="A15" s="75" t="s">
        <v>11</v>
      </c>
      <c r="B15" s="76">
        <v>9.6760000000000002</v>
      </c>
      <c r="C15" s="76">
        <v>812</v>
      </c>
      <c r="D15" s="76">
        <v>388</v>
      </c>
      <c r="E15" s="76">
        <v>524.4</v>
      </c>
      <c r="F15" s="76">
        <v>37.800000000000004</v>
      </c>
      <c r="G15" s="76">
        <v>110</v>
      </c>
      <c r="H15" s="76">
        <v>353.2</v>
      </c>
      <c r="I15" s="76">
        <v>183.20000000000002</v>
      </c>
      <c r="J15" s="77">
        <v>0</v>
      </c>
    </row>
    <row r="16" spans="1:54" x14ac:dyDescent="0.2">
      <c r="A16" s="75" t="s">
        <v>12</v>
      </c>
      <c r="B16" s="76">
        <v>9.6479999999999997</v>
      </c>
      <c r="C16" s="76">
        <v>858.4</v>
      </c>
      <c r="D16" s="76">
        <v>426.40000000000003</v>
      </c>
      <c r="E16" s="76">
        <v>537.20000000000005</v>
      </c>
      <c r="F16" s="76">
        <v>36</v>
      </c>
      <c r="G16" s="76">
        <v>145.20000000000002</v>
      </c>
      <c r="H16" s="76">
        <v>394.2</v>
      </c>
      <c r="I16" s="76">
        <v>181.20000000000002</v>
      </c>
      <c r="J16" s="77">
        <v>0</v>
      </c>
    </row>
    <row r="17" spans="1:10" x14ac:dyDescent="0.2">
      <c r="A17" s="75" t="s">
        <v>13</v>
      </c>
      <c r="B17" s="76">
        <v>9.7840000000000007</v>
      </c>
      <c r="C17" s="76">
        <v>833.6</v>
      </c>
      <c r="D17" s="76">
        <v>376.8</v>
      </c>
      <c r="E17" s="76">
        <v>515.6</v>
      </c>
      <c r="F17" s="76">
        <v>34.6</v>
      </c>
      <c r="G17" s="76">
        <v>138</v>
      </c>
      <c r="H17" s="76">
        <v>345.40000000000003</v>
      </c>
      <c r="I17" s="76">
        <v>185.6</v>
      </c>
      <c r="J17" s="77">
        <v>0</v>
      </c>
    </row>
    <row r="18" spans="1:10" x14ac:dyDescent="0.2">
      <c r="A18" s="75" t="s">
        <v>14</v>
      </c>
      <c r="B18" s="76">
        <v>9.5839999999999996</v>
      </c>
      <c r="C18" s="76">
        <v>799.2</v>
      </c>
      <c r="D18" s="76">
        <v>332</v>
      </c>
      <c r="E18" s="76">
        <v>518.4</v>
      </c>
      <c r="F18" s="76">
        <v>29</v>
      </c>
      <c r="G18" s="76">
        <v>117.2</v>
      </c>
      <c r="H18" s="76">
        <v>306</v>
      </c>
      <c r="I18" s="76">
        <v>169.6</v>
      </c>
      <c r="J18" s="77">
        <v>0</v>
      </c>
    </row>
    <row r="19" spans="1:10" x14ac:dyDescent="0.2">
      <c r="A19" s="75" t="s">
        <v>15</v>
      </c>
      <c r="B19" s="76">
        <v>9.8239999999999998</v>
      </c>
      <c r="C19" s="76">
        <v>859.2</v>
      </c>
      <c r="D19" s="76">
        <v>263.2</v>
      </c>
      <c r="E19" s="76">
        <v>556.4</v>
      </c>
      <c r="F19" s="76">
        <v>28.6</v>
      </c>
      <c r="G19" s="76">
        <v>134.4</v>
      </c>
      <c r="H19" s="76">
        <v>237.6</v>
      </c>
      <c r="I19" s="76">
        <v>173.20000000000002</v>
      </c>
      <c r="J19" s="77">
        <v>0</v>
      </c>
    </row>
    <row r="20" spans="1:10" x14ac:dyDescent="0.2">
      <c r="A20" s="75" t="s">
        <v>16</v>
      </c>
      <c r="B20" s="76">
        <v>9.66</v>
      </c>
      <c r="C20" s="76">
        <v>840</v>
      </c>
      <c r="D20" s="76">
        <v>319.2</v>
      </c>
      <c r="E20" s="76">
        <v>540.79999999999995</v>
      </c>
      <c r="F20" s="76">
        <v>28.6</v>
      </c>
      <c r="G20" s="76">
        <v>131.6</v>
      </c>
      <c r="H20" s="76">
        <v>293.8</v>
      </c>
      <c r="I20" s="76">
        <v>172.8</v>
      </c>
      <c r="J20" s="77">
        <v>0</v>
      </c>
    </row>
    <row r="21" spans="1:10" x14ac:dyDescent="0.2">
      <c r="A21" s="75" t="s">
        <v>17</v>
      </c>
      <c r="B21" s="76">
        <v>9.6920000000000002</v>
      </c>
      <c r="C21" s="76">
        <v>826.4</v>
      </c>
      <c r="D21" s="76">
        <v>347.2</v>
      </c>
      <c r="E21" s="76">
        <v>538.4</v>
      </c>
      <c r="F21" s="76">
        <v>32.6</v>
      </c>
      <c r="G21" s="76">
        <v>116</v>
      </c>
      <c r="H21" s="76">
        <v>317.60000000000002</v>
      </c>
      <c r="I21" s="76">
        <v>177.20000000000002</v>
      </c>
      <c r="J21" s="77">
        <v>0</v>
      </c>
    </row>
    <row r="22" spans="1:10" x14ac:dyDescent="0.2">
      <c r="A22" s="75" t="s">
        <v>18</v>
      </c>
      <c r="B22" s="76">
        <v>9.7880000000000003</v>
      </c>
      <c r="C22" s="76">
        <v>887.2</v>
      </c>
      <c r="D22" s="76">
        <v>336.8</v>
      </c>
      <c r="E22" s="76">
        <v>578.80000000000007</v>
      </c>
      <c r="F22" s="76">
        <v>36.4</v>
      </c>
      <c r="G22" s="76">
        <v>121.2</v>
      </c>
      <c r="H22" s="76">
        <v>303.40000000000003</v>
      </c>
      <c r="I22" s="76">
        <v>192</v>
      </c>
      <c r="J22" s="77">
        <v>0</v>
      </c>
    </row>
    <row r="23" spans="1:10" x14ac:dyDescent="0.2">
      <c r="A23" s="75" t="s">
        <v>19</v>
      </c>
      <c r="B23" s="76">
        <v>9.5040000000000013</v>
      </c>
      <c r="C23" s="76">
        <v>905.6</v>
      </c>
      <c r="D23" s="76">
        <v>369.6</v>
      </c>
      <c r="E23" s="76">
        <v>588</v>
      </c>
      <c r="F23" s="76">
        <v>40.800000000000004</v>
      </c>
      <c r="G23" s="76">
        <v>112.8</v>
      </c>
      <c r="H23" s="76">
        <v>331.8</v>
      </c>
      <c r="I23" s="76">
        <v>209.20000000000002</v>
      </c>
      <c r="J23" s="77">
        <v>0</v>
      </c>
    </row>
    <row r="24" spans="1:10" x14ac:dyDescent="0.2">
      <c r="A24" s="75" t="s">
        <v>20</v>
      </c>
      <c r="B24" s="76">
        <v>9.7720000000000002</v>
      </c>
      <c r="C24" s="76">
        <v>906.4</v>
      </c>
      <c r="D24" s="76">
        <v>367.2</v>
      </c>
      <c r="E24" s="76">
        <v>596.4</v>
      </c>
      <c r="F24" s="76">
        <v>39</v>
      </c>
      <c r="G24" s="76">
        <v>103.2</v>
      </c>
      <c r="H24" s="76">
        <v>332.40000000000003</v>
      </c>
      <c r="I24" s="76">
        <v>212.4</v>
      </c>
      <c r="J24" s="77">
        <v>0</v>
      </c>
    </row>
    <row r="25" spans="1:10" x14ac:dyDescent="0.2">
      <c r="A25" s="75" t="s">
        <v>21</v>
      </c>
      <c r="B25" s="76">
        <v>9.7320000000000011</v>
      </c>
      <c r="C25" s="76">
        <v>920.80000000000007</v>
      </c>
      <c r="D25" s="76">
        <v>370.40000000000003</v>
      </c>
      <c r="E25" s="76">
        <v>614.4</v>
      </c>
      <c r="F25" s="76">
        <v>37.200000000000003</v>
      </c>
      <c r="G25" s="76">
        <v>104</v>
      </c>
      <c r="H25" s="76">
        <v>336.40000000000003</v>
      </c>
      <c r="I25" s="76">
        <v>207.6</v>
      </c>
      <c r="J25" s="77">
        <v>0</v>
      </c>
    </row>
    <row r="26" spans="1:10" x14ac:dyDescent="0.2">
      <c r="A26" s="75" t="s">
        <v>22</v>
      </c>
      <c r="B26" s="76">
        <v>9.6440000000000001</v>
      </c>
      <c r="C26" s="76">
        <v>896</v>
      </c>
      <c r="D26" s="76">
        <v>379.2</v>
      </c>
      <c r="E26" s="76">
        <v>582.4</v>
      </c>
      <c r="F26" s="76">
        <v>38.800000000000004</v>
      </c>
      <c r="G26" s="76">
        <v>110.4</v>
      </c>
      <c r="H26" s="76">
        <v>343.8</v>
      </c>
      <c r="I26" s="76">
        <v>208.8</v>
      </c>
      <c r="J26" s="77">
        <v>0</v>
      </c>
    </row>
    <row r="27" spans="1:10" x14ac:dyDescent="0.2">
      <c r="A27" s="75" t="s">
        <v>23</v>
      </c>
      <c r="B27" s="76">
        <v>9.6920000000000002</v>
      </c>
      <c r="C27" s="76">
        <v>855.2</v>
      </c>
      <c r="D27" s="76">
        <v>398.40000000000003</v>
      </c>
      <c r="E27" s="76">
        <v>558</v>
      </c>
      <c r="F27" s="76">
        <v>41.2</v>
      </c>
      <c r="G27" s="76">
        <v>100.4</v>
      </c>
      <c r="H27" s="76">
        <v>361</v>
      </c>
      <c r="I27" s="76">
        <v>202.8</v>
      </c>
      <c r="J27" s="77">
        <v>0</v>
      </c>
    </row>
    <row r="28" spans="1:10" x14ac:dyDescent="0.2">
      <c r="A28" s="75" t="s">
        <v>24</v>
      </c>
      <c r="B28" s="76">
        <v>9.84</v>
      </c>
      <c r="C28" s="76">
        <v>845.6</v>
      </c>
      <c r="D28" s="76">
        <v>372.8</v>
      </c>
      <c r="E28" s="76">
        <v>564.4</v>
      </c>
      <c r="F28" s="76">
        <v>40</v>
      </c>
      <c r="G28" s="76">
        <v>89.2</v>
      </c>
      <c r="H28" s="76">
        <v>336.6</v>
      </c>
      <c r="I28" s="76">
        <v>197.20000000000002</v>
      </c>
      <c r="J28" s="77">
        <v>0</v>
      </c>
    </row>
    <row r="29" spans="1:10" x14ac:dyDescent="0.2">
      <c r="A29" s="75" t="s">
        <v>25</v>
      </c>
      <c r="B29" s="76">
        <v>9.9160000000000004</v>
      </c>
      <c r="C29" s="76">
        <v>800</v>
      </c>
      <c r="D29" s="76">
        <v>364.8</v>
      </c>
      <c r="E29" s="76">
        <v>544.79999999999995</v>
      </c>
      <c r="F29" s="76">
        <v>37</v>
      </c>
      <c r="G29" s="76">
        <v>85.600000000000009</v>
      </c>
      <c r="H29" s="76">
        <v>330.8</v>
      </c>
      <c r="I29" s="76">
        <v>174.4</v>
      </c>
      <c r="J29" s="77">
        <v>0</v>
      </c>
    </row>
    <row r="30" spans="1:10" ht="13.5" thickBot="1" x14ac:dyDescent="0.25">
      <c r="A30" s="78" t="s">
        <v>26</v>
      </c>
      <c r="B30" s="79">
        <v>9.8559999999999999</v>
      </c>
      <c r="C30" s="79">
        <v>760</v>
      </c>
      <c r="D30" s="79">
        <v>333.6</v>
      </c>
      <c r="E30" s="79">
        <v>534</v>
      </c>
      <c r="F30" s="79">
        <v>35</v>
      </c>
      <c r="G30" s="79">
        <v>75.600000000000009</v>
      </c>
      <c r="H30" s="79">
        <v>302</v>
      </c>
      <c r="I30" s="79">
        <v>156</v>
      </c>
      <c r="J30" s="80">
        <v>0</v>
      </c>
    </row>
    <row r="31" spans="1:10" s="55" customFormat="1" hidden="1" x14ac:dyDescent="0.2">
      <c r="A31" s="46" t="s">
        <v>2</v>
      </c>
      <c r="B31" s="55">
        <f t="shared" ref="B31:J31" si="0">SUM(B7:B30)</f>
        <v>232.07200000000003</v>
      </c>
      <c r="C31" s="55">
        <f t="shared" si="0"/>
        <v>19355.199999999997</v>
      </c>
      <c r="D31" s="55">
        <f t="shared" si="0"/>
        <v>8248.7999999999993</v>
      </c>
      <c r="E31" s="55">
        <f t="shared" si="0"/>
        <v>13037.599999999997</v>
      </c>
      <c r="F31" s="55">
        <f t="shared" si="0"/>
        <v>829.80000000000018</v>
      </c>
      <c r="G31" s="55">
        <f t="shared" si="0"/>
        <v>2333.1999999999998</v>
      </c>
      <c r="H31" s="55">
        <f t="shared" si="0"/>
        <v>7498</v>
      </c>
      <c r="I31" s="55">
        <f t="shared" si="0"/>
        <v>4111.6000000000004</v>
      </c>
      <c r="J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</row>
    <row r="70" spans="1:14" ht="18.75" thickBot="1" x14ac:dyDescent="0.3">
      <c r="A70" s="125" t="s">
        <v>78</v>
      </c>
      <c r="B70" s="125"/>
      <c r="C70" s="125"/>
      <c r="D70" s="125"/>
      <c r="E70" s="125"/>
      <c r="F70" s="125"/>
      <c r="G70" s="125"/>
      <c r="H70" s="125"/>
      <c r="I70" s="125"/>
      <c r="J70" s="105"/>
      <c r="K70" s="105"/>
      <c r="L70" s="105"/>
      <c r="M70" s="105"/>
      <c r="N70" s="105"/>
    </row>
    <row r="71" spans="1:14" ht="13.5" thickBot="1" x14ac:dyDescent="0.25">
      <c r="A71" s="126" t="s">
        <v>50</v>
      </c>
      <c r="B71" s="127"/>
      <c r="C71" s="106" t="s">
        <v>51</v>
      </c>
      <c r="D71" s="107" t="s">
        <v>52</v>
      </c>
      <c r="E71" s="107" t="s">
        <v>53</v>
      </c>
      <c r="F71" s="81"/>
      <c r="G71" s="126" t="s">
        <v>54</v>
      </c>
      <c r="H71" s="127"/>
      <c r="I71" s="106" t="s">
        <v>51</v>
      </c>
      <c r="J71" s="107" t="s">
        <v>52</v>
      </c>
      <c r="K71" s="107" t="s">
        <v>53</v>
      </c>
      <c r="L71" s="108"/>
      <c r="M71" s="109"/>
      <c r="N71" s="81"/>
    </row>
    <row r="72" spans="1:14" ht="38.25" x14ac:dyDescent="0.2">
      <c r="A72" s="110" t="s">
        <v>55</v>
      </c>
      <c r="B72" s="111" t="s">
        <v>56</v>
      </c>
      <c r="C72" s="112">
        <v>2500</v>
      </c>
      <c r="D72" s="112">
        <v>2500</v>
      </c>
      <c r="E72" s="112">
        <v>2500</v>
      </c>
      <c r="F72" s="81"/>
      <c r="G72" s="110" t="s">
        <v>55</v>
      </c>
      <c r="H72" s="111" t="s">
        <v>57</v>
      </c>
      <c r="I72" s="112">
        <v>2500</v>
      </c>
      <c r="J72" s="112">
        <v>2500</v>
      </c>
      <c r="K72" s="112">
        <v>2500</v>
      </c>
      <c r="L72" s="113"/>
      <c r="M72" s="109"/>
      <c r="N72" s="81"/>
    </row>
    <row r="73" spans="1:14" ht="38.25" x14ac:dyDescent="0.2">
      <c r="A73" s="114" t="s">
        <v>58</v>
      </c>
      <c r="B73" s="115" t="s">
        <v>59</v>
      </c>
      <c r="C73" s="116">
        <v>9.75</v>
      </c>
      <c r="D73" s="116">
        <v>9.75</v>
      </c>
      <c r="E73" s="116">
        <v>9.75</v>
      </c>
      <c r="F73" s="81"/>
      <c r="G73" s="114" t="s">
        <v>58</v>
      </c>
      <c r="H73" s="115" t="s">
        <v>59</v>
      </c>
      <c r="I73" s="116">
        <v>5.75</v>
      </c>
      <c r="J73" s="116">
        <v>5.75</v>
      </c>
      <c r="K73" s="116">
        <v>5.75</v>
      </c>
      <c r="L73" s="113"/>
      <c r="M73" s="109"/>
      <c r="N73" s="81"/>
    </row>
    <row r="74" spans="1:14" ht="38.25" x14ac:dyDescent="0.2">
      <c r="A74" s="114" t="s">
        <v>60</v>
      </c>
      <c r="B74" s="115" t="s">
        <v>61</v>
      </c>
      <c r="C74" s="116">
        <v>23.6</v>
      </c>
      <c r="D74" s="116">
        <v>23.6</v>
      </c>
      <c r="E74" s="116">
        <v>23.6</v>
      </c>
      <c r="F74" s="81"/>
      <c r="G74" s="114" t="s">
        <v>60</v>
      </c>
      <c r="H74" s="115" t="s">
        <v>61</v>
      </c>
      <c r="I74" s="116">
        <v>23.2</v>
      </c>
      <c r="J74" s="116">
        <v>23.2</v>
      </c>
      <c r="K74" s="116">
        <v>23.2</v>
      </c>
      <c r="L74" s="113"/>
      <c r="M74" s="109"/>
      <c r="N74" s="81"/>
    </row>
    <row r="75" spans="1:14" ht="38.25" x14ac:dyDescent="0.2">
      <c r="A75" s="114" t="s">
        <v>62</v>
      </c>
      <c r="B75" s="115" t="s">
        <v>63</v>
      </c>
      <c r="C75" s="116">
        <v>1.81</v>
      </c>
      <c r="D75" s="116">
        <v>1.81</v>
      </c>
      <c r="E75" s="116">
        <v>1.81</v>
      </c>
      <c r="F75" s="81"/>
      <c r="G75" s="114" t="s">
        <v>62</v>
      </c>
      <c r="H75" s="115" t="s">
        <v>63</v>
      </c>
      <c r="I75" s="116">
        <v>1.2</v>
      </c>
      <c r="J75" s="116">
        <v>1.2</v>
      </c>
      <c r="K75" s="116">
        <v>1.2</v>
      </c>
      <c r="L75" s="113"/>
      <c r="M75" s="81"/>
      <c r="N75" s="81"/>
    </row>
    <row r="76" spans="1:14" ht="51" x14ac:dyDescent="0.2">
      <c r="A76" s="114" t="s">
        <v>64</v>
      </c>
      <c r="B76" s="115" t="s">
        <v>65</v>
      </c>
      <c r="C76" s="116">
        <v>9.73</v>
      </c>
      <c r="D76" s="116">
        <v>9.73</v>
      </c>
      <c r="E76" s="116">
        <v>9.73</v>
      </c>
      <c r="F76" s="81"/>
      <c r="G76" s="114" t="s">
        <v>64</v>
      </c>
      <c r="H76" s="115" t="s">
        <v>65</v>
      </c>
      <c r="I76" s="116">
        <v>10.5</v>
      </c>
      <c r="J76" s="116">
        <v>10.5</v>
      </c>
      <c r="K76" s="116">
        <v>10.5</v>
      </c>
      <c r="L76" s="113"/>
      <c r="M76" s="105" t="s">
        <v>66</v>
      </c>
      <c r="N76" s="105" t="s">
        <v>67</v>
      </c>
    </row>
    <row r="77" spans="1:14" x14ac:dyDescent="0.2">
      <c r="A77" s="128" t="s">
        <v>68</v>
      </c>
      <c r="B77" s="115" t="s">
        <v>69</v>
      </c>
      <c r="C77" s="117">
        <f>C10</f>
        <v>699.2</v>
      </c>
      <c r="D77" s="117">
        <f>C15</f>
        <v>812</v>
      </c>
      <c r="E77" s="117">
        <f>C24</f>
        <v>906.4</v>
      </c>
      <c r="F77" s="81"/>
      <c r="G77" s="128" t="s">
        <v>68</v>
      </c>
      <c r="H77" s="115" t="s">
        <v>69</v>
      </c>
      <c r="I77" s="117">
        <f>D10</f>
        <v>300.8</v>
      </c>
      <c r="J77" s="117">
        <f>D15</f>
        <v>388</v>
      </c>
      <c r="K77" s="117">
        <f>D24</f>
        <v>367.2</v>
      </c>
      <c r="L77" s="108">
        <v>4</v>
      </c>
      <c r="M77" s="118">
        <f>(C77+I77)/1000</f>
        <v>1</v>
      </c>
      <c r="N77" s="118">
        <f>(C78+I78)/1000</f>
        <v>0</v>
      </c>
    </row>
    <row r="78" spans="1:14" x14ac:dyDescent="0.2">
      <c r="A78" s="128"/>
      <c r="B78" s="115" t="s">
        <v>70</v>
      </c>
      <c r="C78" s="117">
        <f>C44</f>
        <v>0</v>
      </c>
      <c r="D78" s="117">
        <f>C49</f>
        <v>0</v>
      </c>
      <c r="E78" s="117">
        <f>C58</f>
        <v>0</v>
      </c>
      <c r="F78" s="81"/>
      <c r="G78" s="128"/>
      <c r="H78" s="115" t="s">
        <v>70</v>
      </c>
      <c r="I78" s="117">
        <f>D44</f>
        <v>0</v>
      </c>
      <c r="J78" s="117">
        <f>D49</f>
        <v>0</v>
      </c>
      <c r="K78" s="117">
        <f>D58</f>
        <v>0</v>
      </c>
      <c r="L78" s="108">
        <v>9</v>
      </c>
      <c r="M78" s="118">
        <f>(D77+J77)/1000</f>
        <v>1.2</v>
      </c>
      <c r="N78" s="118">
        <f>(D78+J78)/1000</f>
        <v>0</v>
      </c>
    </row>
    <row r="79" spans="1:14" x14ac:dyDescent="0.2">
      <c r="A79" s="128"/>
      <c r="B79" s="115" t="s">
        <v>71</v>
      </c>
      <c r="C79" s="119">
        <f>SQRT(C77^2+C78^2)</f>
        <v>699.2</v>
      </c>
      <c r="D79" s="119">
        <f>SQRT(D77^2+D78^2)</f>
        <v>812</v>
      </c>
      <c r="E79" s="119">
        <f>SQRT(E77^2+E78^2)</f>
        <v>906.4</v>
      </c>
      <c r="F79" s="81"/>
      <c r="G79" s="128"/>
      <c r="H79" s="115" t="s">
        <v>71</v>
      </c>
      <c r="I79" s="119">
        <f>SQRT(I77^2+I78^2)</f>
        <v>300.8</v>
      </c>
      <c r="J79" s="119">
        <f>SQRT(J77^2+J78^2)</f>
        <v>388</v>
      </c>
      <c r="K79" s="119">
        <f>SQRT(K77^2+K78^2)</f>
        <v>367.2</v>
      </c>
      <c r="L79" s="108">
        <v>18</v>
      </c>
      <c r="M79" s="118">
        <f>(E77+K77)/1000</f>
        <v>1.2735999999999998</v>
      </c>
      <c r="N79" s="118">
        <f>(E78+K78)/1000</f>
        <v>0</v>
      </c>
    </row>
    <row r="80" spans="1:14" ht="38.25" x14ac:dyDescent="0.2">
      <c r="A80" s="114" t="s">
        <v>72</v>
      </c>
      <c r="B80" s="115" t="s">
        <v>73</v>
      </c>
      <c r="C80" s="119">
        <f>C79/C72</f>
        <v>0.27968000000000004</v>
      </c>
      <c r="D80" s="119">
        <f>D79/D72</f>
        <v>0.32479999999999998</v>
      </c>
      <c r="E80" s="119">
        <f>E79/E72</f>
        <v>0.36255999999999999</v>
      </c>
      <c r="F80" s="81"/>
      <c r="G80" s="114" t="s">
        <v>72</v>
      </c>
      <c r="H80" s="115" t="s">
        <v>73</v>
      </c>
      <c r="I80" s="119">
        <f>I79/I72</f>
        <v>0.12032000000000001</v>
      </c>
      <c r="J80" s="119">
        <f>J79/J72</f>
        <v>0.1552</v>
      </c>
      <c r="K80" s="119">
        <f>K79/K72</f>
        <v>0.14687999999999998</v>
      </c>
      <c r="L80" s="113"/>
      <c r="M80" s="81"/>
      <c r="N80" s="81"/>
    </row>
    <row r="81" spans="1:14" ht="38.25" x14ac:dyDescent="0.2">
      <c r="A81" s="114" t="s">
        <v>74</v>
      </c>
      <c r="B81" s="115" t="s">
        <v>75</v>
      </c>
      <c r="C81" s="120">
        <f>C74*C80^2+C73</f>
        <v>11.596013296640001</v>
      </c>
      <c r="D81" s="120">
        <f>D74*D80^2+D73</f>
        <v>12.239682944</v>
      </c>
      <c r="E81" s="120">
        <f>E74*E80^2+E73</f>
        <v>12.852214184960001</v>
      </c>
      <c r="F81" s="81"/>
      <c r="G81" s="114" t="s">
        <v>74</v>
      </c>
      <c r="H81" s="115" t="s">
        <v>75</v>
      </c>
      <c r="I81" s="120">
        <f>I74*I80^2+I73</f>
        <v>6.0858641356799996</v>
      </c>
      <c r="J81" s="120">
        <f>J74*J80^2+J73</f>
        <v>6.3088193280000002</v>
      </c>
      <c r="K81" s="120">
        <f>K74*K80^2+K73</f>
        <v>6.2505106380799997</v>
      </c>
      <c r="L81" s="121"/>
      <c r="M81" s="81"/>
      <c r="N81" s="81"/>
    </row>
    <row r="82" spans="1:14" ht="51.75" thickBot="1" x14ac:dyDescent="0.25">
      <c r="A82" s="122" t="s">
        <v>76</v>
      </c>
      <c r="B82" s="123" t="s">
        <v>77</v>
      </c>
      <c r="C82" s="124">
        <f>(C76*C80^2+C75)/100*C72</f>
        <v>64.277234508800007</v>
      </c>
      <c r="D82" s="124">
        <f>(D76*D80^2+D75)/100*D72</f>
        <v>70.911668480000003</v>
      </c>
      <c r="E82" s="124">
        <f>(E76*E80^2+E75)/100*E72</f>
        <v>77.225152563199998</v>
      </c>
      <c r="F82" s="81"/>
      <c r="G82" s="122" t="s">
        <v>76</v>
      </c>
      <c r="H82" s="123" t="s">
        <v>77</v>
      </c>
      <c r="I82" s="124">
        <f>(I76*I80^2+I75)/100*I72</f>
        <v>33.800186879999998</v>
      </c>
      <c r="J82" s="124">
        <f>(J76*J80^2+J75)/100*J72</f>
        <v>36.322848</v>
      </c>
      <c r="K82" s="124">
        <f>(K76*K80^2+K75)/100*K72</f>
        <v>35.663105279999996</v>
      </c>
      <c r="L82" s="121"/>
      <c r="M82" s="81"/>
      <c r="N82" s="81"/>
    </row>
  </sheetData>
  <mergeCells count="5">
    <mergeCell ref="A70:I70"/>
    <mergeCell ref="A71:B71"/>
    <mergeCell ref="G71:H71"/>
    <mergeCell ref="A77:A79"/>
    <mergeCell ref="G77:G79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Желябово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2020-01-23T06:11:19Z</dcterms:modified>
</cp:coreProperties>
</file>