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K83" i="3"/>
  <c r="J83" i="3"/>
  <c r="I83" i="3"/>
  <c r="E83" i="3"/>
  <c r="N83" i="3" s="1"/>
  <c r="D83" i="3"/>
  <c r="C83" i="3"/>
  <c r="L83" i="3" s="1"/>
  <c r="K82" i="3"/>
  <c r="K84" i="3" s="1"/>
  <c r="K89" i="3" s="1"/>
  <c r="J82" i="3"/>
  <c r="J88" i="3" s="1"/>
  <c r="J91" i="3" s="1"/>
  <c r="I82" i="3"/>
  <c r="I88" i="3" s="1"/>
  <c r="I91" i="3" s="1"/>
  <c r="E82" i="3"/>
  <c r="N82" i="3" s="1"/>
  <c r="D82" i="3"/>
  <c r="M82" i="3" s="1"/>
  <c r="C82" i="3"/>
  <c r="C88" i="3" s="1"/>
  <c r="C91" i="3" s="1"/>
  <c r="D84" i="3" l="1"/>
  <c r="D89" i="3" s="1"/>
  <c r="D88" i="3"/>
  <c r="D91" i="3" s="1"/>
  <c r="D92" i="3" s="1"/>
  <c r="K88" i="3"/>
  <c r="K91" i="3" s="1"/>
  <c r="K92" i="3"/>
  <c r="K93" i="3"/>
  <c r="M83" i="3"/>
  <c r="E84" i="3"/>
  <c r="E89" i="3" s="1"/>
  <c r="E88" i="3"/>
  <c r="E91" i="3" s="1"/>
  <c r="I84" i="3"/>
  <c r="I89" i="3" s="1"/>
  <c r="I92" i="3" s="1"/>
  <c r="L82" i="3"/>
  <c r="C84" i="3"/>
  <c r="C89" i="3" s="1"/>
  <c r="C92" i="3" s="1"/>
  <c r="J84" i="3"/>
  <c r="J89" i="3" s="1"/>
  <c r="J92" i="3" s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I93" i="3" l="1"/>
  <c r="E92" i="3"/>
  <c r="D93" i="3"/>
  <c r="J93" i="3"/>
  <c r="E93" i="3"/>
  <c r="C93" i="3"/>
</calcChain>
</file>

<file path=xl/sharedStrings.xml><?xml version="1.0" encoding="utf-8"?>
<sst xmlns="http://schemas.openxmlformats.org/spreadsheetml/2006/main" count="230" uniqueCount="106">
  <si>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</si>
  <si>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</si>
  <si>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</si>
  <si>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</si>
  <si>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</si>
  <si>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</si>
  <si>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</si>
  <si>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</si>
  <si>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</si>
  <si>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</si>
  <si>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</si>
  <si>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</si>
  <si>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</si>
  <si>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</si>
  <si>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</si>
  <si>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</si>
  <si>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</si>
  <si>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</si>
  <si>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</si>
  <si>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</si>
  <si>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</si>
  <si>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</si>
  <si>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</si>
  <si>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</si>
  <si>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</si>
  <si>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</si>
  <si>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</si>
  <si>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</si>
  <si>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</si>
  <si>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</si>
  <si>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</si>
  <si>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</si>
  <si>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</si>
  <si>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</si>
  <si>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</si>
  <si>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</si>
  <si>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</si>
  <si>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</si>
  <si>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Коротово</t>
  </si>
  <si>
    <t xml:space="preserve"> 0,4 Коротово ТСН 1 ао</t>
  </si>
  <si>
    <t xml:space="preserve"> 0,4 Коротово ТСН 2 ао</t>
  </si>
  <si>
    <t xml:space="preserve"> 10 Коротово Т 1 ап</t>
  </si>
  <si>
    <t xml:space="preserve"> 10 Коротово Т 2 ап</t>
  </si>
  <si>
    <t xml:space="preserve"> 10 Коротово-Дмитриево ао</t>
  </si>
  <si>
    <t xml:space="preserve"> 10 Коротово-Дмитриево ап</t>
  </si>
  <si>
    <t xml:space="preserve"> 10 Коротово-Кисово ао</t>
  </si>
  <si>
    <t xml:space="preserve"> 10 Коротово-Сосновка ао</t>
  </si>
  <si>
    <t xml:space="preserve"> 10 Коротово-Сосновка ап</t>
  </si>
  <si>
    <t xml:space="preserve"> 10 Коротово-Улома ао</t>
  </si>
  <si>
    <t xml:space="preserve"> 10 Коротово-Чаево ао</t>
  </si>
  <si>
    <t xml:space="preserve"> 10 Коротово-Чаево ап</t>
  </si>
  <si>
    <t xml:space="preserve"> 35 Коротово Т 1 ао</t>
  </si>
  <si>
    <t xml:space="preserve"> 35 Коротово Т 1 ап</t>
  </si>
  <si>
    <t xml:space="preserve"> 35 Коротово Т 2 ао</t>
  </si>
  <si>
    <t xml:space="preserve"> 35 Коротово Т 2 ап</t>
  </si>
  <si>
    <t xml:space="preserve"> 35 Коротово-Вешняки ао</t>
  </si>
  <si>
    <t xml:space="preserve"> 35 Коротово-Вешняки ап</t>
  </si>
  <si>
    <t xml:space="preserve"> 35 Коротово-Ягница ао</t>
  </si>
  <si>
    <t xml:space="preserve"> 35 Коротово-Ягница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</si>
  <si>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</si>
  <si>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</si>
  <si>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</si>
  <si>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</si>
  <si>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</si>
  <si>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</si>
  <si>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</si>
  <si>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</si>
  <si>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</si>
  <si>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</si>
  <si>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</si>
  <si>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</si>
  <si>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</si>
  <si>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</si>
  <si>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</si>
  <si>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</si>
  <si>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</si>
  <si>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</si>
  <si>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</si>
  <si>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</si>
  <si>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</si>
  <si>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</si>
  <si>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</si>
  <si>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</si>
  <si>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</si>
  <si>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</si>
  <si>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</si>
  <si>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</si>
  <si>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</si>
  <si>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</si>
  <si>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</si>
  <si>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</si>
  <si>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</si>
  <si>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</si>
  <si>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</si>
  <si>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</si>
  <si>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</si>
  <si>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</si>
  <si>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</si>
  <si>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</si>
  <si>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</si>
  <si>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</si>
  <si>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</si>
  <si>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</si>
  <si>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</si>
  <si>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</si>
  <si>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18.12.2019 г. по ПС Коротово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</si>
</sst>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N7" activePane="bottomRight" state="frozen"/>
      <selection pane="topRight" activeCell="B1" sqref="B1"/>
      <selection pane="bottomLeft" activeCell="A7" sqref="A7"/>
      <selection pane="bottomRight" activeCell="M7" sqref="M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Коротово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17.28</v>
      </c>
      <c r="C7" s="73">
        <v>3.36</v>
      </c>
      <c r="D7" s="73">
        <v>465.6</v>
      </c>
      <c r="E7" s="73">
        <v>316.8</v>
      </c>
      <c r="F7" s="73">
        <v>106</v>
      </c>
      <c r="G7" s="73">
        <v>0</v>
      </c>
      <c r="H7" s="73">
        <v>156.6</v>
      </c>
      <c r="I7" s="73">
        <v>266.8</v>
      </c>
      <c r="J7" s="73">
        <v>0</v>
      </c>
      <c r="K7" s="73">
        <v>160.80000000000001</v>
      </c>
      <c r="L7" s="73">
        <v>97.600000000000009</v>
      </c>
      <c r="M7" s="73">
        <v>0</v>
      </c>
      <c r="N7" s="73">
        <v>0</v>
      </c>
      <c r="O7" s="73">
        <v>445.2</v>
      </c>
      <c r="P7" s="73">
        <v>0</v>
      </c>
      <c r="Q7" s="73">
        <v>655.20000000000005</v>
      </c>
      <c r="R7" s="73">
        <v>438.90000000000003</v>
      </c>
      <c r="S7" s="73">
        <v>0</v>
      </c>
      <c r="T7" s="73">
        <v>678.30000000000007</v>
      </c>
      <c r="U7" s="74">
        <v>0</v>
      </c>
    </row>
    <row r="8" spans="1:54" x14ac:dyDescent="0.2">
      <c r="A8" s="75" t="s">
        <v>4</v>
      </c>
      <c r="B8" s="76">
        <v>17.22</v>
      </c>
      <c r="C8" s="76">
        <v>3.36</v>
      </c>
      <c r="D8" s="76">
        <v>480</v>
      </c>
      <c r="E8" s="76">
        <v>307.2</v>
      </c>
      <c r="F8" s="76">
        <v>104.4</v>
      </c>
      <c r="G8" s="76">
        <v>0</v>
      </c>
      <c r="H8" s="76">
        <v>151.80000000000001</v>
      </c>
      <c r="I8" s="76">
        <v>274.8</v>
      </c>
      <c r="J8" s="76">
        <v>0</v>
      </c>
      <c r="K8" s="76">
        <v>159.20000000000002</v>
      </c>
      <c r="L8" s="76">
        <v>103.2</v>
      </c>
      <c r="M8" s="76">
        <v>0</v>
      </c>
      <c r="N8" s="76">
        <v>0</v>
      </c>
      <c r="O8" s="76">
        <v>441</v>
      </c>
      <c r="P8" s="76">
        <v>0</v>
      </c>
      <c r="Q8" s="76">
        <v>676.2</v>
      </c>
      <c r="R8" s="76">
        <v>436.8</v>
      </c>
      <c r="S8" s="76">
        <v>0</v>
      </c>
      <c r="T8" s="76">
        <v>701.4</v>
      </c>
      <c r="U8" s="77">
        <v>0</v>
      </c>
    </row>
    <row r="9" spans="1:54" x14ac:dyDescent="0.2">
      <c r="A9" s="75" t="s">
        <v>5</v>
      </c>
      <c r="B9" s="76">
        <v>17.100000000000001</v>
      </c>
      <c r="C9" s="76">
        <v>3.36</v>
      </c>
      <c r="D9" s="76">
        <v>465.6</v>
      </c>
      <c r="E9" s="76">
        <v>295.2</v>
      </c>
      <c r="F9" s="76">
        <v>104.8</v>
      </c>
      <c r="G9" s="76">
        <v>0</v>
      </c>
      <c r="H9" s="76">
        <v>147</v>
      </c>
      <c r="I9" s="76">
        <v>262.8</v>
      </c>
      <c r="J9" s="76">
        <v>0</v>
      </c>
      <c r="K9" s="76">
        <v>148.80000000000001</v>
      </c>
      <c r="L9" s="76">
        <v>100.8</v>
      </c>
      <c r="M9" s="76">
        <v>0</v>
      </c>
      <c r="N9" s="76">
        <v>0</v>
      </c>
      <c r="O9" s="76">
        <v>449.40000000000003</v>
      </c>
      <c r="P9" s="76">
        <v>0</v>
      </c>
      <c r="Q9" s="76">
        <v>672</v>
      </c>
      <c r="R9" s="76">
        <v>445.2</v>
      </c>
      <c r="S9" s="76">
        <v>0</v>
      </c>
      <c r="T9" s="76">
        <v>697.2</v>
      </c>
      <c r="U9" s="77">
        <v>0</v>
      </c>
    </row>
    <row r="10" spans="1:54" x14ac:dyDescent="0.2">
      <c r="A10" s="75" t="s">
        <v>6</v>
      </c>
      <c r="B10" s="76">
        <v>16.920000000000002</v>
      </c>
      <c r="C10" s="76">
        <v>3.24</v>
      </c>
      <c r="D10" s="76">
        <v>463.2</v>
      </c>
      <c r="E10" s="76">
        <v>285.60000000000002</v>
      </c>
      <c r="F10" s="76">
        <v>104.8</v>
      </c>
      <c r="G10" s="76">
        <v>0</v>
      </c>
      <c r="H10" s="76">
        <v>145.80000000000001</v>
      </c>
      <c r="I10" s="76">
        <v>260.39999999999998</v>
      </c>
      <c r="J10" s="76">
        <v>0</v>
      </c>
      <c r="K10" s="76">
        <v>141.6</v>
      </c>
      <c r="L10" s="76">
        <v>102.4</v>
      </c>
      <c r="M10" s="76">
        <v>0</v>
      </c>
      <c r="N10" s="76">
        <v>0</v>
      </c>
      <c r="O10" s="76">
        <v>441</v>
      </c>
      <c r="P10" s="76">
        <v>0</v>
      </c>
      <c r="Q10" s="76">
        <v>663.6</v>
      </c>
      <c r="R10" s="76">
        <v>432.6</v>
      </c>
      <c r="S10" s="76">
        <v>0</v>
      </c>
      <c r="T10" s="76">
        <v>686.7</v>
      </c>
      <c r="U10" s="77">
        <v>0</v>
      </c>
    </row>
    <row r="11" spans="1:54" x14ac:dyDescent="0.2">
      <c r="A11" s="75" t="s">
        <v>7</v>
      </c>
      <c r="B11" s="76">
        <v>16.920000000000002</v>
      </c>
      <c r="C11" s="76">
        <v>3.3000000000000003</v>
      </c>
      <c r="D11" s="76">
        <v>475.2</v>
      </c>
      <c r="E11" s="76">
        <v>333.6</v>
      </c>
      <c r="F11" s="76">
        <v>104.8</v>
      </c>
      <c r="G11" s="76">
        <v>0</v>
      </c>
      <c r="H11" s="76">
        <v>166.20000000000002</v>
      </c>
      <c r="I11" s="76">
        <v>271.60000000000002</v>
      </c>
      <c r="J11" s="76">
        <v>0</v>
      </c>
      <c r="K11" s="76">
        <v>168.8</v>
      </c>
      <c r="L11" s="76">
        <v>101.60000000000001</v>
      </c>
      <c r="M11" s="76">
        <v>0</v>
      </c>
      <c r="N11" s="76">
        <v>0</v>
      </c>
      <c r="O11" s="76">
        <v>432.6</v>
      </c>
      <c r="P11" s="76">
        <v>0</v>
      </c>
      <c r="Q11" s="76">
        <v>667.80000000000007</v>
      </c>
      <c r="R11" s="76">
        <v>428.40000000000003</v>
      </c>
      <c r="S11" s="76">
        <v>0</v>
      </c>
      <c r="T11" s="76">
        <v>695.1</v>
      </c>
      <c r="U11" s="77">
        <v>0</v>
      </c>
    </row>
    <row r="12" spans="1:54" x14ac:dyDescent="0.2">
      <c r="A12" s="75" t="s">
        <v>8</v>
      </c>
      <c r="B12" s="76">
        <v>16.86</v>
      </c>
      <c r="C12" s="76">
        <v>3.24</v>
      </c>
      <c r="D12" s="76">
        <v>475.2</v>
      </c>
      <c r="E12" s="76">
        <v>345.6</v>
      </c>
      <c r="F12" s="76">
        <v>105.60000000000001</v>
      </c>
      <c r="G12" s="76">
        <v>0</v>
      </c>
      <c r="H12" s="76">
        <v>175.8</v>
      </c>
      <c r="I12" s="76">
        <v>272</v>
      </c>
      <c r="J12" s="76">
        <v>0</v>
      </c>
      <c r="K12" s="76">
        <v>171.20000000000002</v>
      </c>
      <c r="L12" s="76">
        <v>102.4</v>
      </c>
      <c r="M12" s="76">
        <v>0</v>
      </c>
      <c r="N12" s="76">
        <v>0</v>
      </c>
      <c r="O12" s="76">
        <v>449.40000000000003</v>
      </c>
      <c r="P12" s="76">
        <v>0</v>
      </c>
      <c r="Q12" s="76">
        <v>701.4</v>
      </c>
      <c r="R12" s="76">
        <v>441</v>
      </c>
      <c r="S12" s="76">
        <v>0</v>
      </c>
      <c r="T12" s="76">
        <v>728.7</v>
      </c>
      <c r="U12" s="77">
        <v>0</v>
      </c>
    </row>
    <row r="13" spans="1:54" x14ac:dyDescent="0.2">
      <c r="A13" s="75" t="s">
        <v>9</v>
      </c>
      <c r="B13" s="76">
        <v>16.86</v>
      </c>
      <c r="C13" s="76">
        <v>3.24</v>
      </c>
      <c r="D13" s="76">
        <v>511.2</v>
      </c>
      <c r="E13" s="76">
        <v>386.40000000000003</v>
      </c>
      <c r="F13" s="76">
        <v>110</v>
      </c>
      <c r="G13" s="76">
        <v>0</v>
      </c>
      <c r="H13" s="76">
        <v>210</v>
      </c>
      <c r="I13" s="76">
        <v>283.60000000000002</v>
      </c>
      <c r="J13" s="76">
        <v>0</v>
      </c>
      <c r="K13" s="76">
        <v>179.20000000000002</v>
      </c>
      <c r="L13" s="76">
        <v>121.60000000000001</v>
      </c>
      <c r="M13" s="76">
        <v>0</v>
      </c>
      <c r="N13" s="76">
        <v>0</v>
      </c>
      <c r="O13" s="76">
        <v>457.8</v>
      </c>
      <c r="P13" s="76">
        <v>0</v>
      </c>
      <c r="Q13" s="76">
        <v>718.2</v>
      </c>
      <c r="R13" s="76">
        <v>451.5</v>
      </c>
      <c r="S13" s="76">
        <v>0</v>
      </c>
      <c r="T13" s="76">
        <v>747.6</v>
      </c>
      <c r="U13" s="77">
        <v>0</v>
      </c>
    </row>
    <row r="14" spans="1:54" x14ac:dyDescent="0.2">
      <c r="A14" s="75" t="s">
        <v>10</v>
      </c>
      <c r="B14" s="76">
        <v>17.400000000000002</v>
      </c>
      <c r="C14" s="76">
        <v>3.3000000000000003</v>
      </c>
      <c r="D14" s="76">
        <v>544.79999999999995</v>
      </c>
      <c r="E14" s="76">
        <v>429.6</v>
      </c>
      <c r="F14" s="76">
        <v>110.8</v>
      </c>
      <c r="G14" s="76">
        <v>0</v>
      </c>
      <c r="H14" s="76">
        <v>250.8</v>
      </c>
      <c r="I14" s="76">
        <v>310.40000000000003</v>
      </c>
      <c r="J14" s="76">
        <v>0</v>
      </c>
      <c r="K14" s="76">
        <v>183.20000000000002</v>
      </c>
      <c r="L14" s="76">
        <v>127.2</v>
      </c>
      <c r="M14" s="76">
        <v>0</v>
      </c>
      <c r="N14" s="76">
        <v>0</v>
      </c>
      <c r="O14" s="76">
        <v>470.40000000000003</v>
      </c>
      <c r="P14" s="76">
        <v>0</v>
      </c>
      <c r="Q14" s="76">
        <v>747.6</v>
      </c>
      <c r="R14" s="76">
        <v>468.3</v>
      </c>
      <c r="S14" s="76">
        <v>0</v>
      </c>
      <c r="T14" s="76">
        <v>777</v>
      </c>
      <c r="U14" s="77">
        <v>0</v>
      </c>
    </row>
    <row r="15" spans="1:54" x14ac:dyDescent="0.2">
      <c r="A15" s="75" t="s">
        <v>11</v>
      </c>
      <c r="B15" s="76">
        <v>17.82</v>
      </c>
      <c r="C15" s="76">
        <v>3.36</v>
      </c>
      <c r="D15" s="76">
        <v>532.79999999999995</v>
      </c>
      <c r="E15" s="76">
        <v>456</v>
      </c>
      <c r="F15" s="76">
        <v>108</v>
      </c>
      <c r="G15" s="76">
        <v>0</v>
      </c>
      <c r="H15" s="76">
        <v>270</v>
      </c>
      <c r="I15" s="76">
        <v>306.8</v>
      </c>
      <c r="J15" s="76">
        <v>0</v>
      </c>
      <c r="K15" s="76">
        <v>189.6</v>
      </c>
      <c r="L15" s="76">
        <v>123.2</v>
      </c>
      <c r="M15" s="76">
        <v>0</v>
      </c>
      <c r="N15" s="76">
        <v>0</v>
      </c>
      <c r="O15" s="76">
        <v>508.2</v>
      </c>
      <c r="P15" s="76">
        <v>0</v>
      </c>
      <c r="Q15" s="76">
        <v>777</v>
      </c>
      <c r="R15" s="76">
        <v>501.90000000000003</v>
      </c>
      <c r="S15" s="76">
        <v>0</v>
      </c>
      <c r="T15" s="76">
        <v>804.30000000000007</v>
      </c>
      <c r="U15" s="77">
        <v>0</v>
      </c>
    </row>
    <row r="16" spans="1:54" x14ac:dyDescent="0.2">
      <c r="A16" s="75" t="s">
        <v>12</v>
      </c>
      <c r="B16" s="76">
        <v>17.400000000000002</v>
      </c>
      <c r="C16" s="76">
        <v>3.3000000000000003</v>
      </c>
      <c r="D16" s="76">
        <v>537.6</v>
      </c>
      <c r="E16" s="76">
        <v>456</v>
      </c>
      <c r="F16" s="76">
        <v>107.2</v>
      </c>
      <c r="G16" s="76">
        <v>0</v>
      </c>
      <c r="H16" s="76">
        <v>281.40000000000003</v>
      </c>
      <c r="I16" s="76">
        <v>315.2</v>
      </c>
      <c r="J16" s="76">
        <v>0</v>
      </c>
      <c r="K16" s="76">
        <v>177.6</v>
      </c>
      <c r="L16" s="76">
        <v>119.2</v>
      </c>
      <c r="M16" s="76">
        <v>0</v>
      </c>
      <c r="N16" s="76">
        <v>0</v>
      </c>
      <c r="O16" s="76">
        <v>520.79999999999995</v>
      </c>
      <c r="P16" s="76">
        <v>0</v>
      </c>
      <c r="Q16" s="76">
        <v>756</v>
      </c>
      <c r="R16" s="76">
        <v>512.4</v>
      </c>
      <c r="S16" s="76">
        <v>0</v>
      </c>
      <c r="T16" s="76">
        <v>787.5</v>
      </c>
      <c r="U16" s="77">
        <v>0</v>
      </c>
    </row>
    <row r="17" spans="1:21" x14ac:dyDescent="0.2">
      <c r="A17" s="75" t="s">
        <v>13</v>
      </c>
      <c r="B17" s="76">
        <v>17.16</v>
      </c>
      <c r="C17" s="76">
        <v>3.36</v>
      </c>
      <c r="D17" s="76">
        <v>525.6</v>
      </c>
      <c r="E17" s="76">
        <v>446.40000000000003</v>
      </c>
      <c r="F17" s="76">
        <v>103.60000000000001</v>
      </c>
      <c r="G17" s="76">
        <v>0</v>
      </c>
      <c r="H17" s="76">
        <v>274.8</v>
      </c>
      <c r="I17" s="76">
        <v>312.40000000000003</v>
      </c>
      <c r="J17" s="76">
        <v>0</v>
      </c>
      <c r="K17" s="76">
        <v>175.20000000000002</v>
      </c>
      <c r="L17" s="76">
        <v>113.60000000000001</v>
      </c>
      <c r="M17" s="76">
        <v>0</v>
      </c>
      <c r="N17" s="76">
        <v>0</v>
      </c>
      <c r="O17" s="76">
        <v>546</v>
      </c>
      <c r="P17" s="76">
        <v>0</v>
      </c>
      <c r="Q17" s="76">
        <v>760.2</v>
      </c>
      <c r="R17" s="76">
        <v>541.79999999999995</v>
      </c>
      <c r="S17" s="76">
        <v>0</v>
      </c>
      <c r="T17" s="76">
        <v>789.6</v>
      </c>
      <c r="U17" s="77">
        <v>0</v>
      </c>
    </row>
    <row r="18" spans="1:21" x14ac:dyDescent="0.2">
      <c r="A18" s="75" t="s">
        <v>14</v>
      </c>
      <c r="B18" s="76">
        <v>17.04</v>
      </c>
      <c r="C18" s="76">
        <v>3.3000000000000003</v>
      </c>
      <c r="D18" s="76">
        <v>492</v>
      </c>
      <c r="E18" s="76">
        <v>434.40000000000003</v>
      </c>
      <c r="F18" s="76">
        <v>104.4</v>
      </c>
      <c r="G18" s="76">
        <v>0</v>
      </c>
      <c r="H18" s="76">
        <v>257.39999999999998</v>
      </c>
      <c r="I18" s="76">
        <v>273.2</v>
      </c>
      <c r="J18" s="76">
        <v>0</v>
      </c>
      <c r="K18" s="76">
        <v>179.20000000000002</v>
      </c>
      <c r="L18" s="76">
        <v>118.4</v>
      </c>
      <c r="M18" s="76">
        <v>0</v>
      </c>
      <c r="N18" s="76">
        <v>0</v>
      </c>
      <c r="O18" s="76">
        <v>520.79999999999995</v>
      </c>
      <c r="P18" s="76">
        <v>0</v>
      </c>
      <c r="Q18" s="76">
        <v>751.80000000000007</v>
      </c>
      <c r="R18" s="76">
        <v>516.6</v>
      </c>
      <c r="S18" s="76">
        <v>0</v>
      </c>
      <c r="T18" s="76">
        <v>783.30000000000007</v>
      </c>
      <c r="U18" s="77">
        <v>0</v>
      </c>
    </row>
    <row r="19" spans="1:21" x14ac:dyDescent="0.2">
      <c r="A19" s="75" t="s">
        <v>15</v>
      </c>
      <c r="B19" s="76">
        <v>17.22</v>
      </c>
      <c r="C19" s="76">
        <v>3.36</v>
      </c>
      <c r="D19" s="76">
        <v>511.2</v>
      </c>
      <c r="E19" s="76">
        <v>424.8</v>
      </c>
      <c r="F19" s="76">
        <v>105.2</v>
      </c>
      <c r="G19" s="76">
        <v>0</v>
      </c>
      <c r="H19" s="76">
        <v>250.8</v>
      </c>
      <c r="I19" s="76">
        <v>296</v>
      </c>
      <c r="J19" s="76">
        <v>0</v>
      </c>
      <c r="K19" s="76">
        <v>176.8</v>
      </c>
      <c r="L19" s="76">
        <v>113.60000000000001</v>
      </c>
      <c r="M19" s="76">
        <v>0</v>
      </c>
      <c r="N19" s="76">
        <v>0</v>
      </c>
      <c r="O19" s="76">
        <v>495.6</v>
      </c>
      <c r="P19" s="76">
        <v>0</v>
      </c>
      <c r="Q19" s="76">
        <v>747.6</v>
      </c>
      <c r="R19" s="76">
        <v>491.40000000000003</v>
      </c>
      <c r="S19" s="76">
        <v>0</v>
      </c>
      <c r="T19" s="76">
        <v>777</v>
      </c>
      <c r="U19" s="77">
        <v>0</v>
      </c>
    </row>
    <row r="20" spans="1:21" x14ac:dyDescent="0.2">
      <c r="A20" s="75" t="s">
        <v>16</v>
      </c>
      <c r="B20" s="76">
        <v>17.04</v>
      </c>
      <c r="C20" s="76">
        <v>3.36</v>
      </c>
      <c r="D20" s="76">
        <v>496.8</v>
      </c>
      <c r="E20" s="76">
        <v>432</v>
      </c>
      <c r="F20" s="76">
        <v>102.4</v>
      </c>
      <c r="G20" s="76">
        <v>0</v>
      </c>
      <c r="H20" s="76">
        <v>251.4</v>
      </c>
      <c r="I20" s="76">
        <v>288</v>
      </c>
      <c r="J20" s="76">
        <v>0</v>
      </c>
      <c r="K20" s="76">
        <v>184.8</v>
      </c>
      <c r="L20" s="76">
        <v>111.2</v>
      </c>
      <c r="M20" s="76">
        <v>0</v>
      </c>
      <c r="N20" s="76">
        <v>0</v>
      </c>
      <c r="O20" s="76">
        <v>516.6</v>
      </c>
      <c r="P20" s="76">
        <v>0</v>
      </c>
      <c r="Q20" s="76">
        <v>735</v>
      </c>
      <c r="R20" s="76">
        <v>512.4</v>
      </c>
      <c r="S20" s="76">
        <v>0</v>
      </c>
      <c r="T20" s="76">
        <v>764.4</v>
      </c>
      <c r="U20" s="77">
        <v>0</v>
      </c>
    </row>
    <row r="21" spans="1:21" x14ac:dyDescent="0.2">
      <c r="A21" s="75" t="s">
        <v>17</v>
      </c>
      <c r="B21" s="76">
        <v>16.920000000000002</v>
      </c>
      <c r="C21" s="76">
        <v>3.3000000000000003</v>
      </c>
      <c r="D21" s="76">
        <v>513.6</v>
      </c>
      <c r="E21" s="76">
        <v>420</v>
      </c>
      <c r="F21" s="76">
        <v>103.60000000000001</v>
      </c>
      <c r="G21" s="76">
        <v>0</v>
      </c>
      <c r="H21" s="76">
        <v>234</v>
      </c>
      <c r="I21" s="76">
        <v>296</v>
      </c>
      <c r="J21" s="76">
        <v>0</v>
      </c>
      <c r="K21" s="76">
        <v>188.8</v>
      </c>
      <c r="L21" s="76">
        <v>118.4</v>
      </c>
      <c r="M21" s="76">
        <v>0</v>
      </c>
      <c r="N21" s="76">
        <v>0</v>
      </c>
      <c r="O21" s="76">
        <v>504</v>
      </c>
      <c r="P21" s="76">
        <v>0</v>
      </c>
      <c r="Q21" s="76">
        <v>768.6</v>
      </c>
      <c r="R21" s="76">
        <v>499.8</v>
      </c>
      <c r="S21" s="76">
        <v>0</v>
      </c>
      <c r="T21" s="76">
        <v>800.1</v>
      </c>
      <c r="U21" s="77">
        <v>0</v>
      </c>
    </row>
    <row r="22" spans="1:21" x14ac:dyDescent="0.2">
      <c r="A22" s="75" t="s">
        <v>18</v>
      </c>
      <c r="B22" s="76">
        <v>17.04</v>
      </c>
      <c r="C22" s="76">
        <v>3.3000000000000003</v>
      </c>
      <c r="D22" s="76">
        <v>528</v>
      </c>
      <c r="E22" s="76">
        <v>429.6</v>
      </c>
      <c r="F22" s="76">
        <v>105.2</v>
      </c>
      <c r="G22" s="76">
        <v>0</v>
      </c>
      <c r="H22" s="76">
        <v>239.4</v>
      </c>
      <c r="I22" s="76">
        <v>305.60000000000002</v>
      </c>
      <c r="J22" s="76">
        <v>0</v>
      </c>
      <c r="K22" s="76">
        <v>193.6</v>
      </c>
      <c r="L22" s="76">
        <v>121.60000000000001</v>
      </c>
      <c r="M22" s="76">
        <v>0</v>
      </c>
      <c r="N22" s="76">
        <v>0</v>
      </c>
      <c r="O22" s="76">
        <v>516.6</v>
      </c>
      <c r="P22" s="76">
        <v>0</v>
      </c>
      <c r="Q22" s="76">
        <v>827.4</v>
      </c>
      <c r="R22" s="76">
        <v>512.4</v>
      </c>
      <c r="S22" s="76">
        <v>0</v>
      </c>
      <c r="T22" s="76">
        <v>858.9</v>
      </c>
      <c r="U22" s="77">
        <v>0</v>
      </c>
    </row>
    <row r="23" spans="1:21" x14ac:dyDescent="0.2">
      <c r="A23" s="75" t="s">
        <v>19</v>
      </c>
      <c r="B23" s="76">
        <v>16.8</v>
      </c>
      <c r="C23" s="76">
        <v>3.3000000000000003</v>
      </c>
      <c r="D23" s="76">
        <v>564</v>
      </c>
      <c r="E23" s="76">
        <v>458.40000000000003</v>
      </c>
      <c r="F23" s="76">
        <v>108.4</v>
      </c>
      <c r="G23" s="76">
        <v>0</v>
      </c>
      <c r="H23" s="76">
        <v>241.8</v>
      </c>
      <c r="I23" s="76">
        <v>335.2</v>
      </c>
      <c r="J23" s="76">
        <v>0</v>
      </c>
      <c r="K23" s="76">
        <v>220.8</v>
      </c>
      <c r="L23" s="76">
        <v>124</v>
      </c>
      <c r="M23" s="76">
        <v>0</v>
      </c>
      <c r="N23" s="76">
        <v>0</v>
      </c>
      <c r="O23" s="76">
        <v>520.79999999999995</v>
      </c>
      <c r="P23" s="76">
        <v>0</v>
      </c>
      <c r="Q23" s="76">
        <v>802.2</v>
      </c>
      <c r="R23" s="76">
        <v>512.4</v>
      </c>
      <c r="S23" s="76">
        <v>0</v>
      </c>
      <c r="T23" s="76">
        <v>835.80000000000007</v>
      </c>
      <c r="U23" s="77">
        <v>0</v>
      </c>
    </row>
    <row r="24" spans="1:21" x14ac:dyDescent="0.2">
      <c r="A24" s="75" t="s">
        <v>20</v>
      </c>
      <c r="B24" s="76">
        <v>16.98</v>
      </c>
      <c r="C24" s="76">
        <v>3.48</v>
      </c>
      <c r="D24" s="76">
        <v>564</v>
      </c>
      <c r="E24" s="76">
        <v>453.6</v>
      </c>
      <c r="F24" s="76">
        <v>113.2</v>
      </c>
      <c r="G24" s="76">
        <v>0</v>
      </c>
      <c r="H24" s="76">
        <v>241.8</v>
      </c>
      <c r="I24" s="76">
        <v>328</v>
      </c>
      <c r="J24" s="76">
        <v>0</v>
      </c>
      <c r="K24" s="76">
        <v>214.4</v>
      </c>
      <c r="L24" s="76">
        <v>128</v>
      </c>
      <c r="M24" s="76">
        <v>0</v>
      </c>
      <c r="N24" s="76">
        <v>0</v>
      </c>
      <c r="O24" s="76">
        <v>508.2</v>
      </c>
      <c r="P24" s="76">
        <v>0</v>
      </c>
      <c r="Q24" s="76">
        <v>810.6</v>
      </c>
      <c r="R24" s="76">
        <v>504</v>
      </c>
      <c r="S24" s="76">
        <v>0</v>
      </c>
      <c r="T24" s="76">
        <v>840</v>
      </c>
      <c r="U24" s="77">
        <v>0</v>
      </c>
    </row>
    <row r="25" spans="1:21" x14ac:dyDescent="0.2">
      <c r="A25" s="75" t="s">
        <v>21</v>
      </c>
      <c r="B25" s="76">
        <v>16.98</v>
      </c>
      <c r="C25" s="76">
        <v>3.66</v>
      </c>
      <c r="D25" s="76">
        <v>552</v>
      </c>
      <c r="E25" s="76">
        <v>453.6</v>
      </c>
      <c r="F25" s="76">
        <v>114</v>
      </c>
      <c r="G25" s="76">
        <v>0</v>
      </c>
      <c r="H25" s="76">
        <v>242.4</v>
      </c>
      <c r="I25" s="76">
        <v>312.8</v>
      </c>
      <c r="J25" s="76">
        <v>0</v>
      </c>
      <c r="K25" s="76">
        <v>215.20000000000002</v>
      </c>
      <c r="L25" s="76">
        <v>128</v>
      </c>
      <c r="M25" s="76">
        <v>0</v>
      </c>
      <c r="N25" s="76">
        <v>0</v>
      </c>
      <c r="O25" s="76">
        <v>516.6</v>
      </c>
      <c r="P25" s="76">
        <v>0</v>
      </c>
      <c r="Q25" s="76">
        <v>810.6</v>
      </c>
      <c r="R25" s="76">
        <v>516.6</v>
      </c>
      <c r="S25" s="76">
        <v>0</v>
      </c>
      <c r="T25" s="76">
        <v>844.2</v>
      </c>
      <c r="U25" s="77">
        <v>0</v>
      </c>
    </row>
    <row r="26" spans="1:21" x14ac:dyDescent="0.2">
      <c r="A26" s="75" t="s">
        <v>22</v>
      </c>
      <c r="B26" s="76">
        <v>17.04</v>
      </c>
      <c r="C26" s="76">
        <v>3.7800000000000002</v>
      </c>
      <c r="D26" s="76">
        <v>559.20000000000005</v>
      </c>
      <c r="E26" s="76">
        <v>436.8</v>
      </c>
      <c r="F26" s="76">
        <v>120</v>
      </c>
      <c r="G26" s="76">
        <v>0</v>
      </c>
      <c r="H26" s="76">
        <v>241.8</v>
      </c>
      <c r="I26" s="76">
        <v>310.8</v>
      </c>
      <c r="J26" s="76">
        <v>0</v>
      </c>
      <c r="K26" s="76">
        <v>197.6</v>
      </c>
      <c r="L26" s="76">
        <v>135.19999999999999</v>
      </c>
      <c r="M26" s="76">
        <v>0</v>
      </c>
      <c r="N26" s="76">
        <v>0</v>
      </c>
      <c r="O26" s="76">
        <v>525</v>
      </c>
      <c r="P26" s="76">
        <v>0</v>
      </c>
      <c r="Q26" s="76">
        <v>785.4</v>
      </c>
      <c r="R26" s="76">
        <v>518.70000000000005</v>
      </c>
      <c r="S26" s="76">
        <v>0</v>
      </c>
      <c r="T26" s="76">
        <v>816.9</v>
      </c>
      <c r="U26" s="77">
        <v>0</v>
      </c>
    </row>
    <row r="27" spans="1:21" x14ac:dyDescent="0.2">
      <c r="A27" s="75" t="s">
        <v>23</v>
      </c>
      <c r="B27" s="76">
        <v>17.34</v>
      </c>
      <c r="C27" s="76">
        <v>3.72</v>
      </c>
      <c r="D27" s="76">
        <v>549.6</v>
      </c>
      <c r="E27" s="76">
        <v>417.6</v>
      </c>
      <c r="F27" s="76">
        <v>114.4</v>
      </c>
      <c r="G27" s="76">
        <v>0</v>
      </c>
      <c r="H27" s="76">
        <v>228</v>
      </c>
      <c r="I27" s="76">
        <v>316</v>
      </c>
      <c r="J27" s="76">
        <v>0</v>
      </c>
      <c r="K27" s="76">
        <v>193.6</v>
      </c>
      <c r="L27" s="76">
        <v>123.2</v>
      </c>
      <c r="M27" s="76">
        <v>0</v>
      </c>
      <c r="N27" s="76">
        <v>0</v>
      </c>
      <c r="O27" s="76">
        <v>516.6</v>
      </c>
      <c r="P27" s="76">
        <v>0</v>
      </c>
      <c r="Q27" s="76">
        <v>747.6</v>
      </c>
      <c r="R27" s="76">
        <v>514.5</v>
      </c>
      <c r="S27" s="76">
        <v>0</v>
      </c>
      <c r="T27" s="76">
        <v>777</v>
      </c>
      <c r="U27" s="77">
        <v>0</v>
      </c>
    </row>
    <row r="28" spans="1:21" x14ac:dyDescent="0.2">
      <c r="A28" s="75" t="s">
        <v>24</v>
      </c>
      <c r="B28" s="76">
        <v>17.100000000000001</v>
      </c>
      <c r="C28" s="76">
        <v>3.7800000000000002</v>
      </c>
      <c r="D28" s="76">
        <v>537.6</v>
      </c>
      <c r="E28" s="76">
        <v>398.40000000000003</v>
      </c>
      <c r="F28" s="76">
        <v>113.60000000000001</v>
      </c>
      <c r="G28" s="76">
        <v>0</v>
      </c>
      <c r="H28" s="76">
        <v>211.8</v>
      </c>
      <c r="I28" s="76">
        <v>316</v>
      </c>
      <c r="J28" s="76">
        <v>0</v>
      </c>
      <c r="K28" s="76">
        <v>188.8</v>
      </c>
      <c r="L28" s="76">
        <v>112</v>
      </c>
      <c r="M28" s="76">
        <v>0</v>
      </c>
      <c r="N28" s="76">
        <v>0</v>
      </c>
      <c r="O28" s="76">
        <v>504</v>
      </c>
      <c r="P28" s="76">
        <v>0</v>
      </c>
      <c r="Q28" s="76">
        <v>714</v>
      </c>
      <c r="R28" s="76">
        <v>499.8</v>
      </c>
      <c r="S28" s="76">
        <v>0</v>
      </c>
      <c r="T28" s="76">
        <v>737.1</v>
      </c>
      <c r="U28" s="77">
        <v>0</v>
      </c>
    </row>
    <row r="29" spans="1:21" x14ac:dyDescent="0.2">
      <c r="A29" s="75" t="s">
        <v>25</v>
      </c>
      <c r="B29" s="76">
        <v>17.16</v>
      </c>
      <c r="C29" s="76">
        <v>3.7800000000000002</v>
      </c>
      <c r="D29" s="76">
        <v>523.20000000000005</v>
      </c>
      <c r="E29" s="76">
        <v>372</v>
      </c>
      <c r="F29" s="76">
        <v>110.8</v>
      </c>
      <c r="G29" s="76">
        <v>0</v>
      </c>
      <c r="H29" s="76">
        <v>193.20000000000002</v>
      </c>
      <c r="I29" s="76">
        <v>302</v>
      </c>
      <c r="J29" s="76">
        <v>0</v>
      </c>
      <c r="K29" s="76">
        <v>182.4</v>
      </c>
      <c r="L29" s="76">
        <v>114.4</v>
      </c>
      <c r="M29" s="76">
        <v>0</v>
      </c>
      <c r="N29" s="76">
        <v>0</v>
      </c>
      <c r="O29" s="76">
        <v>504</v>
      </c>
      <c r="P29" s="76">
        <v>0</v>
      </c>
      <c r="Q29" s="76">
        <v>701.4</v>
      </c>
      <c r="R29" s="76">
        <v>501.90000000000003</v>
      </c>
      <c r="S29" s="76">
        <v>0</v>
      </c>
      <c r="T29" s="76">
        <v>728.7</v>
      </c>
      <c r="U29" s="77">
        <v>0</v>
      </c>
    </row>
    <row r="30" spans="1:21" ht="13.5" thickBot="1" x14ac:dyDescent="0.25">
      <c r="A30" s="78" t="s">
        <v>26</v>
      </c>
      <c r="B30" s="79">
        <v>17.28</v>
      </c>
      <c r="C30" s="79">
        <v>3.7800000000000002</v>
      </c>
      <c r="D30" s="79">
        <v>504</v>
      </c>
      <c r="E30" s="79">
        <v>328.8</v>
      </c>
      <c r="F30" s="79">
        <v>108.8</v>
      </c>
      <c r="G30" s="79">
        <v>0</v>
      </c>
      <c r="H30" s="79">
        <v>174.6</v>
      </c>
      <c r="I30" s="79">
        <v>289.60000000000002</v>
      </c>
      <c r="J30" s="79">
        <v>0</v>
      </c>
      <c r="K30" s="79">
        <v>155.20000000000002</v>
      </c>
      <c r="L30" s="79">
        <v>108.8</v>
      </c>
      <c r="M30" s="79">
        <v>0</v>
      </c>
      <c r="N30" s="79">
        <v>0</v>
      </c>
      <c r="O30" s="79">
        <v>462</v>
      </c>
      <c r="P30" s="79">
        <v>0</v>
      </c>
      <c r="Q30" s="79">
        <v>684.6</v>
      </c>
      <c r="R30" s="79">
        <v>459.90000000000003</v>
      </c>
      <c r="S30" s="79">
        <v>0</v>
      </c>
      <c r="T30" s="79">
        <v>709.80000000000007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410.88000000000011</v>
      </c>
      <c r="C31" s="55">
        <f t="shared" si="0"/>
        <v>82.32</v>
      </c>
      <c r="D31" s="55">
        <f t="shared" si="0"/>
        <v>12372.000000000004</v>
      </c>
      <c r="E31" s="55">
        <f t="shared" si="0"/>
        <v>9518.4</v>
      </c>
      <c r="F31" s="55">
        <f t="shared" si="0"/>
        <v>2594.0000000000005</v>
      </c>
      <c r="G31" s="55">
        <f t="shared" si="0"/>
        <v>0</v>
      </c>
      <c r="H31" s="55">
        <f t="shared" si="0"/>
        <v>5238.6000000000013</v>
      </c>
      <c r="I31" s="55">
        <f t="shared" si="0"/>
        <v>7106.0000000000009</v>
      </c>
      <c r="J31" s="55">
        <f t="shared" si="0"/>
        <v>0</v>
      </c>
      <c r="K31" s="55">
        <f t="shared" si="0"/>
        <v>4346.4000000000005</v>
      </c>
      <c r="L31" s="55">
        <f t="shared" si="0"/>
        <v>2769.6</v>
      </c>
      <c r="M31" s="55">
        <f t="shared" si="0"/>
        <v>0</v>
      </c>
      <c r="N31" s="55">
        <f t="shared" si="0"/>
        <v>0</v>
      </c>
      <c r="O31" s="55">
        <f t="shared" si="0"/>
        <v>11772.600000000002</v>
      </c>
      <c r="P31" s="55">
        <f t="shared" si="0"/>
        <v>0</v>
      </c>
      <c r="Q31" s="55">
        <f t="shared" si="0"/>
        <v>17682</v>
      </c>
      <c r="R31" s="55">
        <f t="shared" si="0"/>
        <v>11659.199999999999</v>
      </c>
      <c r="S31" s="55">
        <f t="shared" si="0"/>
        <v>0</v>
      </c>
      <c r="T31" s="55">
        <f t="shared" si="0"/>
        <v>18366.599999999999</v>
      </c>
      <c r="U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8">
        <v>0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1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1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1">
        <v>0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1">
        <v>0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1">
        <v>0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1">
        <v>0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1">
        <v>0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1">
        <v>0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4">
        <v>0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</row>
    <row r="70" spans="1:21" ht="18" x14ac:dyDescent="0.25">
      <c r="A70" s="132" t="s">
        <v>105</v>
      </c>
      <c r="B70" s="132"/>
      <c r="C70" s="132"/>
      <c r="D70" s="132"/>
      <c r="E70" s="132"/>
      <c r="F70" s="132"/>
      <c r="G70" s="132"/>
      <c r="H70" s="132"/>
      <c r="I70" s="132"/>
      <c r="J70" s="105"/>
      <c r="K70" s="105"/>
    </row>
    <row r="71" spans="1:21" ht="18.75" thickBot="1" x14ac:dyDescent="0.3">
      <c r="A71" s="133" t="s">
        <v>61</v>
      </c>
      <c r="B71" s="134"/>
      <c r="C71" s="134"/>
      <c r="D71" s="134"/>
      <c r="E71" s="134"/>
      <c r="F71" s="106"/>
      <c r="G71" s="133" t="s">
        <v>62</v>
      </c>
      <c r="H71" s="134"/>
      <c r="I71" s="134"/>
      <c r="J71" s="134"/>
      <c r="K71" s="134"/>
    </row>
    <row r="72" spans="1:21" ht="13.5" thickBot="1" x14ac:dyDescent="0.25">
      <c r="A72" s="135" t="s">
        <v>63</v>
      </c>
      <c r="B72" s="136"/>
      <c r="C72" s="107" t="s">
        <v>64</v>
      </c>
      <c r="D72" s="107" t="s">
        <v>65</v>
      </c>
      <c r="E72" s="107" t="s">
        <v>66</v>
      </c>
      <c r="F72" s="108"/>
      <c r="G72" s="135" t="s">
        <v>63</v>
      </c>
      <c r="H72" s="136"/>
      <c r="I72" s="107" t="s">
        <v>64</v>
      </c>
      <c r="J72" s="107" t="s">
        <v>65</v>
      </c>
      <c r="K72" s="107" t="s">
        <v>66</v>
      </c>
    </row>
    <row r="73" spans="1:21" ht="38.25" x14ac:dyDescent="0.2">
      <c r="A73" s="109" t="s">
        <v>67</v>
      </c>
      <c r="B73" s="110" t="s">
        <v>68</v>
      </c>
      <c r="C73" s="111">
        <v>10000</v>
      </c>
      <c r="D73" s="111">
        <v>10000</v>
      </c>
      <c r="E73" s="111">
        <v>10000</v>
      </c>
      <c r="F73" s="108"/>
      <c r="G73" s="109" t="s">
        <v>67</v>
      </c>
      <c r="H73" s="110" t="s">
        <v>68</v>
      </c>
      <c r="I73" s="111">
        <v>6300</v>
      </c>
      <c r="J73" s="111">
        <v>6300</v>
      </c>
      <c r="K73" s="111">
        <v>6300</v>
      </c>
    </row>
    <row r="74" spans="1:21" ht="38.25" x14ac:dyDescent="0.2">
      <c r="A74" s="112" t="s">
        <v>69</v>
      </c>
      <c r="B74" s="113" t="s">
        <v>70</v>
      </c>
      <c r="C74" s="114">
        <v>16</v>
      </c>
      <c r="D74" s="114">
        <v>16</v>
      </c>
      <c r="E74" s="114">
        <v>16</v>
      </c>
      <c r="F74" s="108"/>
      <c r="G74" s="112" t="s">
        <v>69</v>
      </c>
      <c r="H74" s="113" t="s">
        <v>70</v>
      </c>
      <c r="I74" s="114">
        <v>11.25</v>
      </c>
      <c r="J74" s="114">
        <v>11.25</v>
      </c>
      <c r="K74" s="114">
        <v>11.25</v>
      </c>
    </row>
    <row r="75" spans="1:21" x14ac:dyDescent="0.2">
      <c r="A75" s="129" t="s">
        <v>71</v>
      </c>
      <c r="B75" s="113" t="s">
        <v>72</v>
      </c>
      <c r="C75" s="114">
        <v>74.400000000000006</v>
      </c>
      <c r="D75" s="114">
        <v>74.400000000000006</v>
      </c>
      <c r="E75" s="114">
        <v>74.400000000000006</v>
      </c>
      <c r="F75" s="106"/>
      <c r="G75" s="129" t="s">
        <v>71</v>
      </c>
      <c r="H75" s="113" t="s">
        <v>72</v>
      </c>
      <c r="I75" s="114">
        <v>53</v>
      </c>
      <c r="J75" s="114">
        <v>53</v>
      </c>
      <c r="K75" s="114">
        <v>53</v>
      </c>
    </row>
    <row r="76" spans="1:21" x14ac:dyDescent="0.2">
      <c r="A76" s="130"/>
      <c r="B76" s="113" t="s">
        <v>73</v>
      </c>
      <c r="C76" s="114">
        <v>74.099999999999994</v>
      </c>
      <c r="D76" s="114">
        <v>74.099999999999994</v>
      </c>
      <c r="E76" s="114">
        <v>74.099999999999994</v>
      </c>
      <c r="F76" s="106"/>
      <c r="G76" s="130"/>
      <c r="H76" s="113" t="s">
        <v>73</v>
      </c>
      <c r="I76" s="114">
        <v>48.7</v>
      </c>
      <c r="J76" s="114">
        <v>48.7</v>
      </c>
      <c r="K76" s="114">
        <v>48.7</v>
      </c>
    </row>
    <row r="77" spans="1:21" x14ac:dyDescent="0.2">
      <c r="A77" s="131"/>
      <c r="B77" s="113" t="s">
        <v>74</v>
      </c>
      <c r="C77" s="114">
        <v>58.3</v>
      </c>
      <c r="D77" s="114">
        <v>58.3</v>
      </c>
      <c r="E77" s="114">
        <v>58.3</v>
      </c>
      <c r="F77" s="106"/>
      <c r="G77" s="131"/>
      <c r="H77" s="113" t="s">
        <v>74</v>
      </c>
      <c r="I77" s="114">
        <v>38.200000000000003</v>
      </c>
      <c r="J77" s="114">
        <v>38.200000000000003</v>
      </c>
      <c r="K77" s="114">
        <v>38.200000000000003</v>
      </c>
    </row>
    <row r="78" spans="1:21" ht="38.25" x14ac:dyDescent="0.2">
      <c r="A78" s="112" t="s">
        <v>75</v>
      </c>
      <c r="B78" s="113" t="s">
        <v>76</v>
      </c>
      <c r="C78" s="114">
        <v>0.84</v>
      </c>
      <c r="D78" s="114">
        <v>0.84</v>
      </c>
      <c r="E78" s="114">
        <v>0.84</v>
      </c>
      <c r="F78" s="106"/>
      <c r="G78" s="112" t="s">
        <v>75</v>
      </c>
      <c r="H78" s="113" t="s">
        <v>76</v>
      </c>
      <c r="I78" s="114">
        <v>0.96</v>
      </c>
      <c r="J78" s="114">
        <v>0.96</v>
      </c>
      <c r="K78" s="114">
        <v>0.96</v>
      </c>
    </row>
    <row r="79" spans="1:21" x14ac:dyDescent="0.2">
      <c r="A79" s="129" t="s">
        <v>77</v>
      </c>
      <c r="B79" s="113" t="s">
        <v>78</v>
      </c>
      <c r="C79" s="114">
        <v>18.8</v>
      </c>
      <c r="D79" s="114">
        <v>18.8</v>
      </c>
      <c r="E79" s="114">
        <v>18.8</v>
      </c>
      <c r="F79" s="106"/>
      <c r="G79" s="129" t="s">
        <v>77</v>
      </c>
      <c r="H79" s="113" t="s">
        <v>78</v>
      </c>
      <c r="I79" s="114">
        <v>16.899999999999999</v>
      </c>
      <c r="J79" s="114">
        <v>16.899999999999999</v>
      </c>
      <c r="K79" s="114">
        <v>16.899999999999999</v>
      </c>
    </row>
    <row r="80" spans="1:21" x14ac:dyDescent="0.2">
      <c r="A80" s="130"/>
      <c r="B80" s="113" t="s">
        <v>79</v>
      </c>
      <c r="C80" s="114">
        <v>10.8</v>
      </c>
      <c r="D80" s="114">
        <v>10.8</v>
      </c>
      <c r="E80" s="114">
        <v>10.8</v>
      </c>
      <c r="F80" s="106"/>
      <c r="G80" s="130"/>
      <c r="H80" s="113" t="s">
        <v>79</v>
      </c>
      <c r="I80" s="114">
        <v>10.3</v>
      </c>
      <c r="J80" s="114">
        <v>10.3</v>
      </c>
      <c r="K80" s="114">
        <v>10.3</v>
      </c>
    </row>
    <row r="81" spans="1:15" x14ac:dyDescent="0.2">
      <c r="A81" s="131"/>
      <c r="B81" s="113" t="s">
        <v>80</v>
      </c>
      <c r="C81" s="114">
        <v>6.9</v>
      </c>
      <c r="D81" s="114">
        <v>6.9</v>
      </c>
      <c r="E81" s="114">
        <v>6.9</v>
      </c>
      <c r="F81" s="106"/>
      <c r="G81" s="131"/>
      <c r="H81" s="113" t="s">
        <v>80</v>
      </c>
      <c r="I81" s="114">
        <v>6.1</v>
      </c>
      <c r="J81" s="114">
        <v>6.1</v>
      </c>
      <c r="K81" s="114">
        <v>6.1</v>
      </c>
      <c r="L81" s="115" t="s">
        <v>64</v>
      </c>
      <c r="M81" s="115" t="s">
        <v>65</v>
      </c>
      <c r="N81" s="115" t="s">
        <v>66</v>
      </c>
    </row>
    <row r="82" spans="1:15" x14ac:dyDescent="0.2">
      <c r="A82" s="129" t="s">
        <v>81</v>
      </c>
      <c r="B82" s="113" t="s">
        <v>82</v>
      </c>
      <c r="C82" s="116">
        <f>D10</f>
        <v>463.2</v>
      </c>
      <c r="D82" s="116">
        <f>D15</f>
        <v>532.79999999999995</v>
      </c>
      <c r="E82" s="116">
        <f>D24</f>
        <v>564</v>
      </c>
      <c r="F82" s="106"/>
      <c r="G82" s="129" t="s">
        <v>81</v>
      </c>
      <c r="H82" s="113" t="s">
        <v>82</v>
      </c>
      <c r="I82" s="116">
        <f>E10</f>
        <v>285.60000000000002</v>
      </c>
      <c r="J82" s="116">
        <f>E15</f>
        <v>456</v>
      </c>
      <c r="K82" s="116">
        <f>E24</f>
        <v>453.6</v>
      </c>
      <c r="L82" s="117">
        <f t="shared" ref="L82:N83" si="1">(C82+C85+I82+I85)/1000</f>
        <v>1.8534000000000002</v>
      </c>
      <c r="M82" s="117">
        <f t="shared" si="1"/>
        <v>2.274</v>
      </c>
      <c r="N82" s="117">
        <f t="shared" si="1"/>
        <v>2.3364000000000003</v>
      </c>
      <c r="O82" s="118" t="s">
        <v>83</v>
      </c>
    </row>
    <row r="83" spans="1:15" x14ac:dyDescent="0.2">
      <c r="A83" s="130"/>
      <c r="B83" s="113" t="s">
        <v>84</v>
      </c>
      <c r="C83" s="116">
        <f>D44</f>
        <v>0</v>
      </c>
      <c r="D83" s="116">
        <f>D49</f>
        <v>0</v>
      </c>
      <c r="E83" s="116">
        <f>D58</f>
        <v>0</v>
      </c>
      <c r="F83" s="106"/>
      <c r="G83" s="130"/>
      <c r="H83" s="113" t="s">
        <v>84</v>
      </c>
      <c r="I83" s="116">
        <f>E44</f>
        <v>0</v>
      </c>
      <c r="J83" s="116">
        <f>E49</f>
        <v>0</v>
      </c>
      <c r="K83" s="116">
        <f>E58</f>
        <v>0</v>
      </c>
      <c r="L83" s="117">
        <f t="shared" si="1"/>
        <v>0</v>
      </c>
      <c r="M83" s="117">
        <f t="shared" si="1"/>
        <v>0</v>
      </c>
      <c r="N83" s="117">
        <f t="shared" si="1"/>
        <v>0</v>
      </c>
      <c r="O83" s="118" t="s">
        <v>85</v>
      </c>
    </row>
    <row r="84" spans="1:15" x14ac:dyDescent="0.2">
      <c r="A84" s="130"/>
      <c r="B84" s="113" t="s">
        <v>86</v>
      </c>
      <c r="C84" s="119">
        <f>SQRT(C82^2+C83^2)</f>
        <v>463.2</v>
      </c>
      <c r="D84" s="119">
        <f>SQRT(D82^2+D83^2)</f>
        <v>532.79999999999995</v>
      </c>
      <c r="E84" s="119">
        <f>SQRT(E82^2+E83^2)</f>
        <v>564</v>
      </c>
      <c r="F84" s="106"/>
      <c r="G84" s="130"/>
      <c r="H84" s="113" t="s">
        <v>86</v>
      </c>
      <c r="I84" s="119">
        <f>SQRT(I82^2+I83^2)</f>
        <v>285.60000000000002</v>
      </c>
      <c r="J84" s="119">
        <f>SQRT(J82^2+J83^2)</f>
        <v>456</v>
      </c>
      <c r="K84" s="119">
        <f>SQRT(K82^2+K83^2)</f>
        <v>453.6</v>
      </c>
    </row>
    <row r="85" spans="1:15" x14ac:dyDescent="0.2">
      <c r="A85" s="130"/>
      <c r="B85" s="113" t="s">
        <v>87</v>
      </c>
      <c r="C85" s="116">
        <f>O10</f>
        <v>441</v>
      </c>
      <c r="D85" s="116">
        <f>O15</f>
        <v>508.2</v>
      </c>
      <c r="E85" s="116">
        <f>O24</f>
        <v>508.2</v>
      </c>
      <c r="F85" s="106"/>
      <c r="G85" s="130"/>
      <c r="H85" s="113" t="s">
        <v>87</v>
      </c>
      <c r="I85" s="116">
        <f>Q10</f>
        <v>663.6</v>
      </c>
      <c r="J85" s="116">
        <f>Q15</f>
        <v>777</v>
      </c>
      <c r="K85" s="116">
        <f>Q24</f>
        <v>810.6</v>
      </c>
    </row>
    <row r="86" spans="1:15" x14ac:dyDescent="0.2">
      <c r="A86" s="130"/>
      <c r="B86" s="113" t="s">
        <v>88</v>
      </c>
      <c r="C86" s="116">
        <f>N44</f>
        <v>0</v>
      </c>
      <c r="D86" s="116">
        <f>N49</f>
        <v>0</v>
      </c>
      <c r="E86" s="116">
        <f>N58</f>
        <v>0</v>
      </c>
      <c r="F86" s="106"/>
      <c r="G86" s="130"/>
      <c r="H86" s="113" t="s">
        <v>88</v>
      </c>
      <c r="I86" s="116">
        <f>Q44</f>
        <v>0</v>
      </c>
      <c r="J86" s="116">
        <f>Q49</f>
        <v>0</v>
      </c>
      <c r="K86" s="116">
        <f>Q58</f>
        <v>0</v>
      </c>
    </row>
    <row r="87" spans="1:15" x14ac:dyDescent="0.2">
      <c r="A87" s="130"/>
      <c r="B87" s="113" t="s">
        <v>89</v>
      </c>
      <c r="C87" s="119">
        <f>SQRT(C85^2+C86^2)</f>
        <v>441</v>
      </c>
      <c r="D87" s="119">
        <f>SQRT(D85^2+D86^2)</f>
        <v>508.2</v>
      </c>
      <c r="E87" s="119">
        <f>SQRT(E85^2+E86^2)</f>
        <v>508.2</v>
      </c>
      <c r="F87" s="106"/>
      <c r="G87" s="130"/>
      <c r="H87" s="113" t="s">
        <v>89</v>
      </c>
      <c r="I87" s="119">
        <f>SQRT(I85^2+I86^2)</f>
        <v>663.6</v>
      </c>
      <c r="J87" s="119">
        <f>SQRT(J85^2+J86^2)</f>
        <v>777</v>
      </c>
      <c r="K87" s="119">
        <f>SQRT(K85^2+K86^2)</f>
        <v>810.6</v>
      </c>
    </row>
    <row r="88" spans="1:15" x14ac:dyDescent="0.2">
      <c r="A88" s="131"/>
      <c r="B88" s="113" t="s">
        <v>90</v>
      </c>
      <c r="C88" s="119">
        <f>SQRT((C82+C85)^2+(C83+C86)^2)</f>
        <v>904.2</v>
      </c>
      <c r="D88" s="119">
        <f>SQRT((D82+D85)^2+(D83+D86)^2)</f>
        <v>1041</v>
      </c>
      <c r="E88" s="119">
        <f>SQRT((E82+E85)^2+(E83+E86)^2)</f>
        <v>1072.2</v>
      </c>
      <c r="F88" s="106"/>
      <c r="G88" s="131"/>
      <c r="H88" s="113" t="s">
        <v>90</v>
      </c>
      <c r="I88" s="119">
        <f>SQRT((I82+I85)^2+(I83+I86)^2)</f>
        <v>949.2</v>
      </c>
      <c r="J88" s="119">
        <f>SQRT((J82+J85)^2+(J83+J86)^2)</f>
        <v>1233</v>
      </c>
      <c r="K88" s="119">
        <f>SQRT((K82+K85)^2+(K83+K86)^2)</f>
        <v>1264.2</v>
      </c>
    </row>
    <row r="89" spans="1:15" x14ac:dyDescent="0.2">
      <c r="A89" s="139" t="s">
        <v>91</v>
      </c>
      <c r="B89" s="113" t="s">
        <v>92</v>
      </c>
      <c r="C89" s="119">
        <f>C84/C73</f>
        <v>4.632E-2</v>
      </c>
      <c r="D89" s="119">
        <f>D84/D73</f>
        <v>5.3279999999999994E-2</v>
      </c>
      <c r="E89" s="119">
        <f>E84/E73</f>
        <v>5.6399999999999999E-2</v>
      </c>
      <c r="F89" s="106"/>
      <c r="G89" s="139" t="s">
        <v>91</v>
      </c>
      <c r="H89" s="113" t="s">
        <v>92</v>
      </c>
      <c r="I89" s="119">
        <f>I84/I73</f>
        <v>4.5333333333333337E-2</v>
      </c>
      <c r="J89" s="119">
        <f>J84/J73</f>
        <v>7.2380952380952379E-2</v>
      </c>
      <c r="K89" s="119">
        <f>K84/K73</f>
        <v>7.2000000000000008E-2</v>
      </c>
    </row>
    <row r="90" spans="1:15" x14ac:dyDescent="0.2">
      <c r="A90" s="139"/>
      <c r="B90" s="113" t="s">
        <v>93</v>
      </c>
      <c r="C90" s="119">
        <f>C87/C73</f>
        <v>4.41E-2</v>
      </c>
      <c r="D90" s="119">
        <f>D87/D73</f>
        <v>5.0819999999999997E-2</v>
      </c>
      <c r="E90" s="119">
        <f>E87/E73</f>
        <v>5.0819999999999997E-2</v>
      </c>
      <c r="F90" s="106"/>
      <c r="G90" s="139"/>
      <c r="H90" s="113" t="s">
        <v>93</v>
      </c>
      <c r="I90" s="119">
        <f>I87/I73</f>
        <v>0.10533333333333333</v>
      </c>
      <c r="J90" s="119">
        <f>J87/J73</f>
        <v>0.12333333333333334</v>
      </c>
      <c r="K90" s="119">
        <f>K87/K73</f>
        <v>0.12866666666666668</v>
      </c>
    </row>
    <row r="91" spans="1:15" ht="13.5" thickBot="1" x14ac:dyDescent="0.25">
      <c r="A91" s="140"/>
      <c r="B91" s="120" t="s">
        <v>94</v>
      </c>
      <c r="C91" s="121">
        <f>C88/C73</f>
        <v>9.042E-2</v>
      </c>
      <c r="D91" s="121">
        <f>D88/D73</f>
        <v>0.1041</v>
      </c>
      <c r="E91" s="121">
        <f>E88/E73</f>
        <v>0.10722000000000001</v>
      </c>
      <c r="F91" s="106"/>
      <c r="G91" s="140"/>
      <c r="H91" s="120" t="s">
        <v>94</v>
      </c>
      <c r="I91" s="121">
        <f>I88/I73</f>
        <v>0.15066666666666667</v>
      </c>
      <c r="J91" s="121">
        <f>J88/J73</f>
        <v>0.1957142857142857</v>
      </c>
      <c r="K91" s="121">
        <f>K88/K73</f>
        <v>0.20066666666666669</v>
      </c>
    </row>
    <row r="92" spans="1:15" ht="38.25" x14ac:dyDescent="0.2">
      <c r="A92" s="122" t="s">
        <v>95</v>
      </c>
      <c r="B92" s="123" t="s">
        <v>96</v>
      </c>
      <c r="C92" s="124">
        <f>C74+C97*C91^2+C98*C90^2+C99*C89^2</f>
        <v>16.487991397960002</v>
      </c>
      <c r="D92" s="124">
        <f>D74+D97*D91^2+D98*D90^2+D99*D89^2</f>
        <v>16.646813251719998</v>
      </c>
      <c r="E92" s="124">
        <f>E74+E97*E91^2+E98*E90^2+E99*E89^2</f>
        <v>16.686575018439999</v>
      </c>
      <c r="F92" s="106"/>
      <c r="G92" s="122" t="s">
        <v>95</v>
      </c>
      <c r="H92" s="123" t="s">
        <v>96</v>
      </c>
      <c r="I92" s="124">
        <f>I74+I97*I91^2+I98*I90^2+I99*I89^2</f>
        <v>12.202472355555557</v>
      </c>
      <c r="J92" s="124">
        <f>J74+J97*J91^2+J98*J90^2+J99*J89^2</f>
        <v>12.835311723356009</v>
      </c>
      <c r="K92" s="124">
        <f>K74+K97*K91^2+K98*K90^2+K99*K89^2</f>
        <v>12.919249911111113</v>
      </c>
    </row>
    <row r="93" spans="1:15" ht="51.75" thickBot="1" x14ac:dyDescent="0.25">
      <c r="A93" s="125" t="s">
        <v>97</v>
      </c>
      <c r="B93" s="120" t="s">
        <v>98</v>
      </c>
      <c r="C93" s="126">
        <f>(C94*C91^2+C95*C90^2+C96*C89^2+C78)/100*C73</f>
        <v>94.770970751999997</v>
      </c>
      <c r="D93" s="126">
        <f>(D94*D91^2+D95*D90^2+D96*D89^2+D78)/100*D73</f>
        <v>98.272607375999996</v>
      </c>
      <c r="E93" s="126">
        <f>(E94*E91^2+E95*E90^2+E96*E89^2+E78)/100*E73</f>
        <v>99.275873952000012</v>
      </c>
      <c r="F93" s="127"/>
      <c r="G93" s="125" t="s">
        <v>97</v>
      </c>
      <c r="H93" s="120" t="s">
        <v>98</v>
      </c>
      <c r="I93" s="126">
        <f>(I94*I91^2+I95*I90^2+I96*I89^2+I78)/100*I73</f>
        <v>76.215249600000007</v>
      </c>
      <c r="J93" s="126">
        <f>(J94*J91^2+J95*J90^2+J96*J89^2+J78)/100*J73</f>
        <v>87.795095714285722</v>
      </c>
      <c r="K93" s="126">
        <f>(K94*K91^2+K95*K90^2+K96*K89^2+K78)/100*K73</f>
        <v>89.056651600000009</v>
      </c>
    </row>
    <row r="94" spans="1:15" x14ac:dyDescent="0.2">
      <c r="A94" s="137" t="s">
        <v>77</v>
      </c>
      <c r="B94" s="110" t="s">
        <v>99</v>
      </c>
      <c r="C94" s="111">
        <f>(C79+C80-C81)/2</f>
        <v>11.350000000000001</v>
      </c>
      <c r="D94" s="111">
        <f>(D79+D80-D81)/2</f>
        <v>11.350000000000001</v>
      </c>
      <c r="E94" s="111">
        <f>(E79+E80-E81)/2</f>
        <v>11.350000000000001</v>
      </c>
      <c r="F94" s="127"/>
      <c r="G94" s="137" t="s">
        <v>77</v>
      </c>
      <c r="H94" s="110" t="s">
        <v>99</v>
      </c>
      <c r="I94" s="111">
        <f>(I79+I80-I81)/2</f>
        <v>10.55</v>
      </c>
      <c r="J94" s="111">
        <f>(J79+J80-J81)/2</f>
        <v>10.55</v>
      </c>
      <c r="K94" s="111">
        <f>(K79+K80-K81)/2</f>
        <v>10.55</v>
      </c>
    </row>
    <row r="95" spans="1:15" x14ac:dyDescent="0.2">
      <c r="A95" s="130"/>
      <c r="B95" s="113" t="s">
        <v>100</v>
      </c>
      <c r="C95" s="114">
        <f>(C80+C81-C79)/2</f>
        <v>-0.54999999999999893</v>
      </c>
      <c r="D95" s="114">
        <f>(D80+D81-D79)/2</f>
        <v>-0.54999999999999893</v>
      </c>
      <c r="E95" s="114">
        <f>(E80+E81-E79)/2</f>
        <v>-0.54999999999999893</v>
      </c>
      <c r="F95" s="127"/>
      <c r="G95" s="130"/>
      <c r="H95" s="113" t="s">
        <v>100</v>
      </c>
      <c r="I95" s="114">
        <f>(I80+I81-I79)/2</f>
        <v>-0.25</v>
      </c>
      <c r="J95" s="114">
        <f>(J80+J81-J79)/2</f>
        <v>-0.25</v>
      </c>
      <c r="K95" s="114">
        <f>(K80+K81-K79)/2</f>
        <v>-0.25</v>
      </c>
    </row>
    <row r="96" spans="1:15" ht="13.5" thickBot="1" x14ac:dyDescent="0.25">
      <c r="A96" s="138"/>
      <c r="B96" s="120" t="s">
        <v>101</v>
      </c>
      <c r="C96" s="128">
        <f>(C79+C81-C80)/2</f>
        <v>7.4500000000000011</v>
      </c>
      <c r="D96" s="128">
        <f>(D79+D81-D80)/2</f>
        <v>7.4500000000000011</v>
      </c>
      <c r="E96" s="128">
        <f>(E79+E81-E80)/2</f>
        <v>7.4500000000000011</v>
      </c>
      <c r="F96" s="127"/>
      <c r="G96" s="138"/>
      <c r="H96" s="120" t="s">
        <v>101</v>
      </c>
      <c r="I96" s="128">
        <f>(I79+I81-I80)/2</f>
        <v>6.35</v>
      </c>
      <c r="J96" s="128">
        <f>(J79+J81-J80)/2</f>
        <v>6.35</v>
      </c>
      <c r="K96" s="128">
        <f>(K79+K81-K80)/2</f>
        <v>6.35</v>
      </c>
    </row>
    <row r="97" spans="1:11" x14ac:dyDescent="0.2">
      <c r="A97" s="137" t="s">
        <v>71</v>
      </c>
      <c r="B97" s="110" t="s">
        <v>102</v>
      </c>
      <c r="C97" s="111">
        <f>(C75+C76-C77)/2</f>
        <v>45.1</v>
      </c>
      <c r="D97" s="111">
        <f>(D75+D76-D77)/2</f>
        <v>45.1</v>
      </c>
      <c r="E97" s="111">
        <f>(E75+E76-E77)/2</f>
        <v>45.1</v>
      </c>
      <c r="F97" s="127"/>
      <c r="G97" s="137" t="s">
        <v>71</v>
      </c>
      <c r="H97" s="110" t="s">
        <v>102</v>
      </c>
      <c r="I97" s="111">
        <f>(I75+I76-I77)/2</f>
        <v>31.75</v>
      </c>
      <c r="J97" s="111">
        <f>(J75+J76-J77)/2</f>
        <v>31.75</v>
      </c>
      <c r="K97" s="111">
        <f>(K75+K76-K77)/2</f>
        <v>31.75</v>
      </c>
    </row>
    <row r="98" spans="1:11" x14ac:dyDescent="0.2">
      <c r="A98" s="130"/>
      <c r="B98" s="113" t="s">
        <v>103</v>
      </c>
      <c r="C98" s="114">
        <f>(C76+C77-C75)/2</f>
        <v>28.999999999999986</v>
      </c>
      <c r="D98" s="114">
        <f>(D76+D77-D75)/2</f>
        <v>28.999999999999986</v>
      </c>
      <c r="E98" s="114">
        <f>(E76+E77-E75)/2</f>
        <v>28.999999999999986</v>
      </c>
      <c r="F98" s="127"/>
      <c r="G98" s="130"/>
      <c r="H98" s="113" t="s">
        <v>103</v>
      </c>
      <c r="I98" s="114">
        <f>(I76+I77-I75)/2</f>
        <v>16.950000000000003</v>
      </c>
      <c r="J98" s="114">
        <f>(J76+J77-J75)/2</f>
        <v>16.950000000000003</v>
      </c>
      <c r="K98" s="114">
        <f>(K76+K77-K75)/2</f>
        <v>16.950000000000003</v>
      </c>
    </row>
    <row r="99" spans="1:11" ht="13.5" thickBot="1" x14ac:dyDescent="0.25">
      <c r="A99" s="138"/>
      <c r="B99" s="120" t="s">
        <v>104</v>
      </c>
      <c r="C99" s="128">
        <f>(C75+C77-C76)/2</f>
        <v>29.299999999999997</v>
      </c>
      <c r="D99" s="128">
        <f>(D75+D77-D76)/2</f>
        <v>29.299999999999997</v>
      </c>
      <c r="E99" s="128">
        <f>(E75+E77-E76)/2</f>
        <v>29.299999999999997</v>
      </c>
      <c r="F99" s="127"/>
      <c r="G99" s="138"/>
      <c r="H99" s="120" t="s">
        <v>104</v>
      </c>
      <c r="I99" s="128">
        <f>(I75+I77-I76)/2</f>
        <v>21.25</v>
      </c>
      <c r="J99" s="128">
        <f>(J75+J77-J76)/2</f>
        <v>21.25</v>
      </c>
      <c r="K99" s="128">
        <f>(K75+K77-K76)/2</f>
        <v>21.25</v>
      </c>
    </row>
  </sheetData>
  <mergeCells count="17"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  <mergeCell ref="A75:A77"/>
    <mergeCell ref="G75:G77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Коротово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2020-01-23T06:15:50Z</dcterms:modified>
</cp:coreProperties>
</file>