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Архангельский" sheetId="1" state="visible" r:id="rId2"/>
    <sheet name="Вологодский" sheetId="2" state="visible" r:id="rId3"/>
    <sheet name="Карельский" sheetId="3" state="visible" r:id="rId4"/>
    <sheet name="Мурманский" sheetId="4" state="visible" r:id="rId5"/>
    <sheet name="в Коми" sheetId="5" state="visible" r:id="rId6"/>
    <sheet name="Новгородский" sheetId="6" state="visible" r:id="rId7"/>
    <sheet name="Псковский" sheetId="7" state="visible" r:id="rId8"/>
  </sheets>
  <externalReferences>
    <externalReference r:id="rId1"/>
  </externalReferences>
  <definedNames>
    <definedName name="_xlnm.Print_Area" localSheetId="0">Архангельский!$A$1:$G$107</definedName>
    <definedName name="_xlnm.Print_Area" localSheetId="1">Вологодский!$A$1:$G$107</definedName>
    <definedName name="_xlnm.Print_Area" localSheetId="2">Карельский!$A$1:$G$107</definedName>
    <definedName name="_xlnm.Print_Area" localSheetId="3">Мурманский!$A$1:$G$107</definedName>
    <definedName name="_xlnm.Print_Area" localSheetId="4">'в Коми'!$A$1:$G$107</definedName>
    <definedName name="_xlnm.Print_Area" localSheetId="5">Новгородский!$A$1:$G$107</definedName>
    <definedName name="_xlnm.Print_Area" localSheetId="6">Псковский!$A$1:$G$107</definedName>
  </definedNames>
  <calcPr/>
</workbook>
</file>

<file path=xl/sharedStrings.xml><?xml version="1.0" encoding="utf-8"?>
<sst xmlns="http://schemas.openxmlformats.org/spreadsheetml/2006/main" count="88" uniqueCount="88">
  <si>
    <t xml:space="preserve">Архангельский филиал ПАО "Россети Северо-Запад"</t>
  </si>
  <si>
    <t xml:space="preserve">Информация по утвержденным единым (котловым) тарифам на услуги по передаче на 2025 год</t>
  </si>
  <si>
    <t xml:space="preserve">Наименование РЭК</t>
  </si>
  <si>
    <t xml:space="preserve">Потребитель услуг</t>
  </si>
  <si>
    <t xml:space="preserve">Постановление  (дата и номер)</t>
  </si>
  <si>
    <t xml:space="preserve">ставка на содержание электрических сетей                  руб./МВт в мес.</t>
  </si>
  <si>
    <t xml:space="preserve">ставка по оплате потерь, руб./МВт.ч.</t>
  </si>
  <si>
    <t xml:space="preserve">одноставочный тариф руб./кВт.ч.</t>
  </si>
  <si>
    <t xml:space="preserve">Официальная публикация</t>
  </si>
  <si>
    <t xml:space="preserve">Агентство по тарифам и ценам Архангельской области</t>
  </si>
  <si>
    <t xml:space="preserve">Единые (котловые) тарифы на услуги по передаче электрической энергии по сетям Архангельской области </t>
  </si>
  <si>
    <t xml:space="preserve">прочие потребители</t>
  </si>
  <si>
    <t xml:space="preserve">№ 65-э/12 от 29.11.2024</t>
  </si>
  <si>
    <t xml:space="preserve">с 01.01.2025 по 30.06.2025</t>
  </si>
  <si>
    <t xml:space="preserve">http://publication.pravo.gov.ru/, размещено 06.12.2024</t>
  </si>
  <si>
    <t>ВН</t>
  </si>
  <si>
    <t>СН1</t>
  </si>
  <si>
    <t>СН2</t>
  </si>
  <si>
    <t>НН</t>
  </si>
  <si>
    <t xml:space="preserve">население город без электроплит</t>
  </si>
  <si>
    <t xml:space="preserve">1-й диапазон</t>
  </si>
  <si>
    <t xml:space="preserve">2-й диапазон</t>
  </si>
  <si>
    <t xml:space="preserve">3-й диапазон</t>
  </si>
  <si>
    <t xml:space="preserve">население город с электроплитами и отопительными установками</t>
  </si>
  <si>
    <t xml:space="preserve">население город с электроплитами и не оборудованные отопительными установками</t>
  </si>
  <si>
    <t xml:space="preserve">население город с отопительными установками  и не оборудованные электроплитами</t>
  </si>
  <si>
    <t xml:space="preserve">сельское население с электроплитами и отопительными установками</t>
  </si>
  <si>
    <t xml:space="preserve">сельское население с электроплитами и не оборудованные отопительными установками</t>
  </si>
  <si>
    <t xml:space="preserve">сельское население с отопительными установками электроплитами и не оборудованные электроплитами</t>
  </si>
  <si>
    <t xml:space="preserve">сельское население без электроплит</t>
  </si>
  <si>
    <t xml:space="preserve">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иные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населением в объемах фактического потребления электрической энергии населением и объемах электрической энергии, израсходованной на места общего пользования</t>
  </si>
  <si>
    <t xml:space="preserve">Садоводческие некоммерческие товарищества и огороднические некоммерческие товарищества</t>
  </si>
  <si>
    <t xml:space="preserve"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</si>
  <si>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</t>
  </si>
  <si>
    <t xml:space="preserve">Содержащиеся за счет прихожан религиозные организации.</t>
  </si>
  <si>
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сараи). 
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</si>
  <si>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 xml:space="preserve"> с 01.07.2025 по 31.12.2025</t>
  </si>
  <si>
    <t xml:space="preserve">население город с отопительными установками электроплитами и не оборудованные электроплитами</t>
  </si>
  <si>
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</t>
  </si>
  <si>
    <t xml:space="preserve">Примечание </t>
  </si>
  <si>
    <t xml:space="preserve">Тарифы по населению установлены без учета НДС</t>
  </si>
  <si>
    <t xml:space="preserve">Диапазоны объемов потребления электрической энергии (мощности) отражены в Постановлении Агентства по тарифам и ценам Архангельской области  № 65-э/1 от 29.11.2024, с изм № 14-э/1 от 28.02.2025</t>
  </si>
  <si>
    <t xml:space="preserve">Более подробно ознакомиться с представленными тарифными решениями и особенностями их применения можно в Постановлениях, даты и номера их указаны выше.</t>
  </si>
  <si>
    <t xml:space="preserve">Вологодский филиал ПАО "Россети Северо-Запад"</t>
  </si>
  <si>
    <t xml:space="preserve">Департамент топливно-энергетического комплекса и тарифного регулирования Вологодской области</t>
  </si>
  <si>
    <t xml:space="preserve">Единые (котловые) тарифы на услуги по передаче электрической энергии по сетям Вологодской области </t>
  </si>
  <si>
    <t xml:space="preserve">№ 328-р от 09.12.2024, с изм № 18-р от 28.02.2025</t>
  </si>
  <si>
    <t xml:space="preserve">http://publication.pravo.gov.ru/, размещено 09.12.2024, изм 28.02.2025</t>
  </si>
  <si>
    <t xml:space="preserve">Диапазоны объемов потребления электрической энергии (мощности) отражены в Приказе Департамента топливно-энергетического комплекса и тарифного регулирования Вологодской области № 326-р от 09.12.2024, с изм № 653-р от 25.12.2024, с изм № 17-р от 28.02.2025, с изм №72-р от 23.04.2025</t>
  </si>
  <si>
    <t xml:space="preserve">Карельский филиал ПАО "Россети Северо-Запад"</t>
  </si>
  <si>
    <t xml:space="preserve">Государственный комитет по тарифам и ценам Республики Карелия</t>
  </si>
  <si>
    <t xml:space="preserve">Единые (котловые) тарифы на услуги по передаче электрической энергии по сетям Республики Карелия</t>
  </si>
  <si>
    <t xml:space="preserve">№ 174 от 29.11.2024, № 175 от 29.11.2024, с изм № 265 от 27.12.2024, с изм № 19 от 28.02.2025, № 20 от 28.02.2025, № 67 от 23.09.2025, № 68 от 23.09.2025</t>
  </si>
  <si>
    <t xml:space="preserve">http://publication.pravo.gov.ru/, размещено 04.12.2024, изм 28.12.2024, изм 05.03.2025, изм 26.09.2025</t>
  </si>
  <si>
    <t xml:space="preserve">Диапазоны объемов потребления электрической энергии (мощности) отражены в Постановлении Государственного комитета по тарифам и ценам Республики Карелия № 167 от 29.11.2024, изменение № 266 от 26.12.2024, изм № 18 от 28.02.2025, № 66 от 23.09.2025</t>
  </si>
  <si>
    <t xml:space="preserve">Мурманский филиал ПАО "Россети Северо-Запад"</t>
  </si>
  <si>
    <t xml:space="preserve">Комитет по тарифному регулируовнию Мурманской области</t>
  </si>
  <si>
    <t xml:space="preserve">Единые (котловые) тарифы на услуги по передаче электрической энергии по сетям Мурманской области </t>
  </si>
  <si>
    <t xml:space="preserve">№ 45/10 от 10.12.2024, изм № 5/2 от 31.01.2025, с изм № 8/1 от 28.02.2025, с изм № 12/1 от 03.04.2025, с изм № 22/1 от 30.05.2025</t>
  </si>
  <si>
    <t xml:space="preserve"> с 01.01.2025 по 30.06.2025</t>
  </si>
  <si>
    <t xml:space="preserve">http://publication.pravo.gov.ru/, размещено 11.12.2024, изм 31.01.2025, изм 03.03.2025, изм 03.04.2025, изм 02.06.2025</t>
  </si>
  <si>
    <t xml:space="preserve">сельское население с отопительными установками и не оборудованные электроплитами</t>
  </si>
  <si>
    <t xml:space="preserve">Диапазоны объемов потребления электрической энергии (мощности) отражены в Постановлении Комитета по тарифному регулированию Мурманской области № 45/2 от 10.12.2024, изм № 5/2 от 31.01.2025, изм № 6/1 от 18.02.2025, изм № 8/1 от 28.02.2025, изм № 12/1 от 03.04.2025, изм № 22/1 от 30.05.2025</t>
  </si>
  <si>
    <t xml:space="preserve">Филиал ПАО "Россети Северо-Запад" в Республике Коми</t>
  </si>
  <si>
    <t xml:space="preserve">Комитета Республики Коми по тарифам</t>
  </si>
  <si>
    <t xml:space="preserve">Единые (котловые) тарифы на услуги по передаче электрической энергии по сетям Республики Коми</t>
  </si>
  <si>
    <t xml:space="preserve">№ 81/10 от 12.12.2024, с изм № 12/3 от 28.02.2025</t>
  </si>
  <si>
    <t xml:space="preserve">https://law.rkomi.ru/, размещено 12.12.2024, изм 28.02.2025</t>
  </si>
  <si>
    <t xml:space="preserve">население город с  электроплитами и отопительными установками</t>
  </si>
  <si>
    <t xml:space="preserve">население город с  электроплитами и не оборудованные отопительными установками</t>
  </si>
  <si>
    <t xml:space="preserve">сельское население с  электроплитами и отопительными установками</t>
  </si>
  <si>
    <t xml:space="preserve">сельское население электроплитами и не оборудованные отопительными установками</t>
  </si>
  <si>
    <t xml:space="preserve">Диапазоны объемов потребления электрической энергии (мощности) отражены в Постановлении Комитета Республики Коми по тарифам № 81/6 от 10.12.2024, изм № 12/2 от 28.02.2025</t>
  </si>
  <si>
    <t xml:space="preserve">Более подробно ознакомится с представленными тарифными решениями и особенностями их применения можно в Постановлениях, даты и номера их указаны выше.</t>
  </si>
  <si>
    <t xml:space="preserve">Новгородский филиал ПАО "Россети Северо-Запад"</t>
  </si>
  <si>
    <t xml:space="preserve">Комитет по тарифной политике Новгородской области</t>
  </si>
  <si>
    <t xml:space="preserve">Единые (котловые) тарифы на услуги по передаче электрической энергии по сетям Новгородской области </t>
  </si>
  <si>
    <t xml:space="preserve">№ 62/2 от 29.11.2024, с изм № 64/6 от 06.12.2024, с изм № 69/7 от 17.12.2024, с изм 7/2 от 18.02.2025, с изм № 9/2 от 28.02.2025</t>
  </si>
  <si>
    <t xml:space="preserve">https://komtarif.novreg.ru/, размещено 03.12.2024, изм в газете "Новгородские ведомости" от 13.12.2024 №50, изм http://publication.pravo.gov.ru, размещено 21.12.2024, изм 22.01.2025, изм https://komtarif.novreg.ru/, размещено 28.02.2025</t>
  </si>
  <si>
    <t xml:space="preserve">Диапазоны объемов потребления электрической энергии (мощности) отражены в Постановлении Комитета по тарифной политике Новгородской области № 62/1 от 29.11.2024, с изм № 9/2 от 27.02.2025</t>
  </si>
  <si>
    <t xml:space="preserve">Псковский филиал ПАО "Россети Северо-Запад"</t>
  </si>
  <si>
    <t xml:space="preserve">Комитет по тарифам и энергетике Псковской области </t>
  </si>
  <si>
    <t xml:space="preserve">Единые (котловые) тарифы на услуги по передаче электрической энергии по сетям Псковской области </t>
  </si>
  <si>
    <t xml:space="preserve">№ 109-э от 09.12.2024, с изм № 3-э от 13.01.2025</t>
  </si>
  <si>
    <t xml:space="preserve">https://pravo.pskov.ru/ , размещено 16.12.2024, изм 17.01.2025</t>
  </si>
  <si>
    <t xml:space="preserve">сельское население с  электроплитами и не оборудованные отопительными установками</t>
  </si>
  <si>
    <t xml:space="preserve"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</t>
  </si>
  <si>
    <t xml:space="preserve">Диапазоны объемов потребления электрической энергии (мощности) отражены в Постановлении Комитета по тарифам и энергетике Псковской области № 105-э от 29.11.2024, с изм № 16-э от 28.02.2025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</si>
</sst>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00"/>
  </numFmts>
  <fonts count="5">
    <font>
      <sz val="10.000000"/>
      <color theme="1"/>
      <name val="Arial Cyr"/>
    </font>
    <font>
      <u/>
      <sz val="10.000000"/>
      <color indexed="4"/>
      <name val="Arial Cyr"/>
    </font>
    <font>
      <sz val="10.000000"/>
      <name val="Helv"/>
    </font>
    <font>
      <b/>
      <sz val="10.000000"/>
      <name val="Arial Cyr"/>
    </font>
    <font>
      <u/>
      <sz val="10.000000"/>
      <color theme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0" borderId="0" numFmtId="0" applyNumberFormat="1" applyFont="1" applyFill="1" applyBorder="1"/>
  </cellStyleXfs>
  <cellXfs count="42">
    <xf fontId="0" fillId="0" borderId="0" numFmtId="0" xfId="0"/>
    <xf fontId="0" fillId="2" borderId="0" numFmtId="0" xfId="0" applyFill="1"/>
    <xf fontId="3" fillId="2" borderId="0" numFmtId="0" xfId="0" applyFont="1" applyFill="1"/>
    <xf fontId="0" fillId="2" borderId="1" numFmtId="0" xfId="0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0" fillId="2" borderId="0" numFmtId="0" xfId="0" applyFill="1" applyAlignment="1">
      <alignment vertical="center"/>
    </xf>
    <xf fontId="0" fillId="2" borderId="1" numFmtId="0" xfId="0" applyFill="1" applyBorder="1" applyAlignment="1">
      <alignment horizontal="center" vertical="center"/>
    </xf>
    <xf fontId="3" fillId="2" borderId="1" numFmtId="0" xfId="0" applyFont="1" applyFill="1" applyBorder="1" applyAlignment="1">
      <alignment horizontal="center" vertical="center"/>
    </xf>
    <xf fontId="1" fillId="2" borderId="1" numFmtId="0" xfId="1" applyFont="1" applyFill="1" applyBorder="1" applyAlignment="1" applyProtection="1">
      <alignment horizontal="center" vertical="center" wrapText="1"/>
    </xf>
    <xf fontId="0" fillId="2" borderId="1" numFmtId="0" xfId="0" applyFill="1" applyBorder="1" applyAlignment="1">
      <alignment horizontal="right"/>
    </xf>
    <xf fontId="0" fillId="2" borderId="1" numFmtId="4" xfId="0" applyNumberFormat="1" applyFill="1" applyBorder="1" applyAlignment="1">
      <alignment horizontal="right"/>
    </xf>
    <xf fontId="0" fillId="2" borderId="1" numFmtId="160" xfId="0" applyNumberFormat="1" applyFill="1" applyBorder="1" applyAlignment="1">
      <alignment horizontal="right"/>
    </xf>
    <xf fontId="0" fillId="2" borderId="0" numFmtId="4" xfId="0" applyNumberFormat="1" applyFill="1"/>
    <xf fontId="0" fillId="2" borderId="1" numFmtId="0" xfId="0" applyFill="1" applyBorder="1" applyAlignment="1">
      <alignment horizontal="right" vertical="center" wrapText="1"/>
    </xf>
    <xf fontId="0" fillId="2" borderId="1" numFmtId="4" xfId="0" applyNumberFormat="1" applyFill="1" applyBorder="1" applyAlignment="1">
      <alignment horizontal="center"/>
    </xf>
    <xf fontId="0" fillId="2" borderId="1" numFmtId="160" xfId="0" applyNumberFormat="1" applyFill="1" applyBorder="1" applyAlignment="1">
      <alignment vertical="center"/>
    </xf>
    <xf fontId="0" fillId="2" borderId="0" numFmtId="160" xfId="0" applyNumberFormat="1" applyFill="1"/>
    <xf fontId="0" fillId="2" borderId="1" numFmtId="4" xfId="0" applyNumberFormat="1" applyFill="1" applyBorder="1" applyAlignment="1">
      <alignment horizontal="center" vertical="center"/>
    </xf>
    <xf fontId="0" fillId="2" borderId="0" numFmtId="0" xfId="0" applyFill="1" applyAlignment="1">
      <alignment horizontal="center" vertical="center" wrapText="1"/>
    </xf>
    <xf fontId="0" fillId="2" borderId="0" numFmtId="0" xfId="0" applyFill="1" applyAlignment="1">
      <alignment horizontal="right"/>
    </xf>
    <xf fontId="0" fillId="2" borderId="0" numFmtId="0" xfId="0" applyFill="1" applyAlignment="1">
      <alignment horizontal="left" wrapText="1"/>
    </xf>
    <xf fontId="3" fillId="2" borderId="0" numFmtId="0" xfId="0" applyFont="1" applyFill="1" applyAlignment="1">
      <alignment wrapText="1"/>
    </xf>
    <xf fontId="0" fillId="2" borderId="1" numFmtId="0" xfId="0" applyFill="1" applyBorder="1" applyAlignment="1">
      <alignment horizontal="center" vertical="center" wrapText="1"/>
    </xf>
    <xf fontId="4" fillId="2" borderId="1" numFmtId="0" xfId="1" applyFont="1" applyFill="1" applyBorder="1" applyAlignment="1" applyProtection="1">
      <alignment horizontal="center" vertical="center" wrapText="1"/>
    </xf>
    <xf fontId="0" fillId="0" borderId="1" numFmtId="160" xfId="0" applyNumberFormat="1" applyBorder="1" applyAlignment="1">
      <alignment vertical="center"/>
    </xf>
    <xf fontId="0" fillId="2" borderId="0" numFmtId="0" xfId="0" applyFill="1" applyAlignment="1">
      <alignment horizontal="left" wrapText="1"/>
    </xf>
    <xf fontId="0" fillId="2" borderId="1" numFmtId="160" xfId="0" applyNumberFormat="1" applyFill="1" applyBorder="1" applyAlignment="1">
      <alignment horizontal="right" vertical="center"/>
    </xf>
    <xf fontId="0" fillId="0" borderId="1" numFmtId="160" xfId="0" applyNumberFormat="1" applyBorder="1" applyAlignment="1">
      <alignment horizontal="right" vertical="center"/>
    </xf>
    <xf fontId="0" fillId="2" borderId="0" numFmtId="4" xfId="0" applyNumberFormat="1" applyFill="1" applyAlignment="1">
      <alignment horizontal="right"/>
    </xf>
    <xf fontId="0" fillId="3" borderId="1" numFmtId="160" xfId="0" applyNumberFormat="1" applyFill="1" applyBorder="1" applyAlignment="1">
      <alignment vertical="center"/>
    </xf>
    <xf fontId="0" fillId="2" borderId="2" numFmtId="0" xfId="0" applyFill="1" applyBorder="1" applyAlignment="1">
      <alignment horizontal="right" vertical="center" wrapText="1"/>
    </xf>
    <xf fontId="0" fillId="2" borderId="3" numFmtId="0" xfId="0" applyFill="1" applyBorder="1" applyAlignment="1">
      <alignment horizontal="right" vertical="center" wrapText="1"/>
    </xf>
    <xf fontId="0" fillId="2" borderId="4" numFmtId="0" xfId="0" applyFill="1" applyBorder="1" applyAlignment="1">
      <alignment horizontal="right" vertical="center" wrapText="1"/>
    </xf>
    <xf fontId="0" fillId="0" borderId="1" numFmtId="4" xfId="0" applyNumberFormat="1" applyBorder="1" applyAlignment="1">
      <alignment horizontal="center" vertical="center"/>
    </xf>
    <xf fontId="3" fillId="0" borderId="1" numFmtId="0" xfId="0" applyFont="1" applyBorder="1" applyAlignment="1">
      <alignment horizontal="center" vertical="center"/>
    </xf>
    <xf fontId="0" fillId="0" borderId="1" numFmtId="4" xfId="0" applyNumberFormat="1" applyBorder="1" applyAlignment="1">
      <alignment horizontal="right"/>
    </xf>
    <xf fontId="0" fillId="0" borderId="1" numFmtId="160" xfId="0" applyNumberFormat="1" applyBorder="1" applyAlignment="1">
      <alignment horizontal="right"/>
    </xf>
    <xf fontId="0" fillId="0" borderId="1" numFmtId="4" xfId="0" applyNumberFormat="1" applyBorder="1" applyAlignment="1">
      <alignment horizontal="center"/>
    </xf>
    <xf fontId="0" fillId="2" borderId="0" numFmtId="0" xfId="0" applyFill="1" applyAlignment="1">
      <alignment horizontal="left" vertical="center" wrapText="1"/>
    </xf>
    <xf fontId="0" fillId="0" borderId="1" numFmtId="0" xfId="0" applyBorder="1" applyAlignment="1">
      <alignment horizontal="center" vertical="center" wrapText="1"/>
    </xf>
    <xf fontId="1" fillId="0" borderId="1" numFmtId="0" xfId="1" applyFont="1" applyBorder="1" applyAlignment="1" applyProtection="1">
      <alignment horizontal="center" vertical="center" wrapText="1"/>
    </xf>
    <xf fontId="0" fillId="0" borderId="0" numFmtId="0" xfId="0"/>
  </cellXfs>
  <cellStyles count="3">
    <cellStyle name="Гиперссылка" xfId="1" builtinId="8"/>
    <cellStyle name="Обычный" xfId="0" builtinId="0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tyles" Target="styles.xml"/><Relationship  Id="rId10" Type="http://schemas.openxmlformats.org/officeDocument/2006/relationships/sharedStrings" Target="sharedStrings.xml"/><Relationship  Id="rId9" Type="http://schemas.openxmlformats.org/officeDocument/2006/relationships/theme" Target="theme/theme1.xml"/><Relationship  Id="rId8" Type="http://schemas.openxmlformats.org/officeDocument/2006/relationships/worksheet" Target="worksheets/sheet7.xml"/><Relationship  Id="rId7" Type="http://schemas.openxmlformats.org/officeDocument/2006/relationships/worksheet" Target="worksheets/sheet6.xml"/><Relationship  Id="rId6" Type="http://schemas.openxmlformats.org/officeDocument/2006/relationships/worksheet" Target="worksheets/sheet5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69;&#1082;&#1086;&#1085;&#1086;&#1084;&#1080;&#1095;&#1077;&#1089;&#1082;&#1072;&#1103;%20&#1073;&#1072;&#1079;&#1072;%20&#1076;&#1072;&#1085;&#1085;&#1099;&#1093;/&#1055;&#1088;&#1072;&#1074;&#1082;&#1080;&#1085;&#1072;/&#1041;&#1055;/2025/&#1090;&#1072;&#1088;&#1080;&#1092;&#1099;/&#1058;&#1072;&#1088;&#1080;&#1092;&#1099;_2025_&#1091;&#1090;&#1074;%20&#1056;&#1069;&#10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М-котловые_прочие (прев) (2)"/>
      <sheetName val="ТМ-котловые_прочие (прев)"/>
      <sheetName val="ТМ-котловые_прочие"/>
      <sheetName val="ТМ-котловые _население"/>
      <sheetName val="Диапозоны"/>
      <sheetName val="ТМ_индивид СТСО"/>
      <sheetName val="НВВ ТСО"/>
      <sheetName val="Объемы ТСО"/>
      <sheetName val="ТМ-передача индивидуальные "/>
      <sheetName val="индив расход"/>
      <sheetName val="проверка"/>
      <sheetName val="ФСК_сод"/>
      <sheetName val="2024 расх"/>
      <sheetName val="2025 расх"/>
      <sheetName val="2024 дох"/>
      <sheetName val="2025 дох"/>
      <sheetName val="перечень"/>
    </sheetNames>
    <sheetDataSet>
      <sheetData sheetId="0"/>
      <sheetData sheetId="1">
        <row r="182">
          <cell r="F182">
            <v>77.45</v>
          </cell>
          <cell r="G182">
            <v>2.16161</v>
          </cell>
        </row>
        <row r="183">
          <cell r="F183">
            <v>116.73</v>
          </cell>
          <cell r="G183">
            <v>2.39412</v>
          </cell>
        </row>
        <row r="184">
          <cell r="F184">
            <v>227.98</v>
          </cell>
          <cell r="G184">
            <v>2.9148700000000001</v>
          </cell>
        </row>
        <row r="185">
          <cell r="F185">
            <v>775.63</v>
          </cell>
          <cell r="G185">
            <v>4.1722999999999999</v>
          </cell>
        </row>
        <row r="186">
          <cell r="E186">
            <v>1254605.5</v>
          </cell>
        </row>
        <row r="187">
          <cell r="E187">
            <v>1651103.28</v>
          </cell>
        </row>
        <row r="188">
          <cell r="E188">
            <v>1938076.91</v>
          </cell>
        </row>
        <row r="189">
          <cell r="E189">
            <v>1823837.95</v>
          </cell>
        </row>
        <row r="190">
          <cell r="E190">
            <v>1530618.71</v>
          </cell>
          <cell r="F190">
            <v>94.56</v>
          </cell>
          <cell r="G190">
            <v>2.6430600000000002</v>
          </cell>
        </row>
        <row r="191">
          <cell r="E191">
            <v>2014346</v>
          </cell>
          <cell r="F191">
            <v>140.11000000000001</v>
          </cell>
          <cell r="G191">
            <v>2.92598</v>
          </cell>
        </row>
        <row r="192">
          <cell r="E192">
            <v>2364453.83</v>
          </cell>
          <cell r="F192">
            <v>273.93</v>
          </cell>
          <cell r="G192">
            <v>3.5670999999999999</v>
          </cell>
        </row>
        <row r="193">
          <cell r="E193">
            <v>2225082.2999999998</v>
          </cell>
          <cell r="F193">
            <v>914.51</v>
          </cell>
          <cell r="G193">
            <v>5.1432500000000001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://publication.pravo.gov.ru/,%20&#1088;&#1072;&#1079;&#1084;&#1077;&#1097;&#1077;&#1085;&#1086;%2006.12.2024" TargetMode="Externa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://publication.pravo.gov.ru/,%20&#1088;&#1072;&#1079;&#1084;&#1077;&#1097;&#1077;&#1085;&#1086;%2009.12.2024,%20&#1080;&#1079;&#1084;%2028.02.2025" TargetMode="Externa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hyperlink" Target="http://publication.pravo.gov.ru/, &#1088;&#1072;&#1079;&#1084;&#1077;&#1097;&#1077;&#1085;&#1086; 04.12.2024, &#1080;&#1079;&#1084; 28.12.2024, &#1080;&#1079;&#1084; 05.03.2025, &#1080;&#1079;&#1084; 26.09.2025" TargetMode="Externa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hyperlink" Target="http://publication.pravo.gov.ru/,%20&#1088;&#1072;&#1079;&#1084;&#1077;&#1097;&#1077;&#1085;&#1086;%2011.12.2024,%20&#1080;&#1079;&#1084;%2031.01.2025,%20&#1080;&#1079;&#1084;%2003.03.2025,%20&#1080;&#1079;&#1084;%2003.04.2025,%20&#1080;&#1079;&#1084;%2002.06.2025" TargetMode="Externa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hyperlink" Target="https://law.rkomi.ru/,%20&#1088;&#1072;&#1079;&#1084;&#1077;&#1097;&#1077;&#1085;&#1086;%2012.12.2024,%20&#1080;&#1079;&#1084;%2028.02.2025" TargetMode="Externa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hyperlink" Target="https://komtarif.novreg.ru/,%20&#1088;&#1072;&#1079;&#1084;&#1077;&#1097;&#1077;&#1085;&#1086;%2003.12.2024,%20&#1080;&#1079;&#1084;%20&#1074;%20&#1075;&#1072;&#1079;&#1077;&#1090;&#1077;%20%22&#1053;&#1086;&#1074;&#1075;&#1086;&#1088;&#1086;&#1076;&#1089;&#1082;&#1080;&#1077;%20&#1074;&#1077;&#1076;&#1086;&#1084;&#1086;&#1089;&#1090;&#1080;%22%20&#1086;&#1090;%2013.12.2024%20&#8470;50" TargetMode="Externa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hyperlink" Target="https://pravo.pskov.ru/%20,%20&#1088;&#1072;&#1079;&#1084;&#1077;&#1097;&#1077;&#1085;&#1086;%2016.12.2024,%20&#1080;&#1079;&#1084;%2017.01.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80" workbookViewId="0">
      <selection activeCell="A105" activeCellId="0" sqref="A105:G105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6384" style="1" width="9.140625"/>
  </cols>
  <sheetData>
    <row r="2">
      <c r="A2" s="2" t="s">
        <v>0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9</v>
      </c>
      <c r="B7" s="4" t="s">
        <v>10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" t="s">
        <v>12</v>
      </c>
      <c r="D8" s="7" t="s">
        <v>13</v>
      </c>
      <c r="E8" s="7"/>
      <c r="F8" s="7"/>
      <c r="G8" s="8" t="s">
        <v>14</v>
      </c>
    </row>
    <row r="9">
      <c r="A9" s="3"/>
      <c r="B9" s="9" t="s">
        <v>15</v>
      </c>
      <c r="C9" s="3"/>
      <c r="D9" s="10">
        <v>1338779.1699999999</v>
      </c>
      <c r="E9" s="10">
        <v>108.31</v>
      </c>
      <c r="F9" s="11">
        <v>2.5033300000000001</v>
      </c>
      <c r="G9" s="8"/>
      <c r="H9" s="1">
        <v>1338779.1699999999</v>
      </c>
      <c r="I9" s="1">
        <v>108.31</v>
      </c>
      <c r="J9" s="1">
        <v>2.5033300000000001</v>
      </c>
      <c r="K9" s="12">
        <f t="shared" ref="K9:M12" si="0">+H9-D9</f>
        <v>0</v>
      </c>
      <c r="L9" s="12">
        <f t="shared" si="0"/>
        <v>0</v>
      </c>
      <c r="M9" s="12">
        <f t="shared" si="0"/>
        <v>0</v>
      </c>
    </row>
    <row r="10">
      <c r="A10" s="3"/>
      <c r="B10" s="9" t="s">
        <v>16</v>
      </c>
      <c r="C10" s="3"/>
      <c r="D10" s="10">
        <v>1543293.97</v>
      </c>
      <c r="E10" s="10">
        <v>232.00999999999999</v>
      </c>
      <c r="F10" s="11">
        <v>3.39045</v>
      </c>
      <c r="G10" s="8"/>
      <c r="H10" s="1">
        <v>1543293.97</v>
      </c>
      <c r="I10" s="1">
        <v>232.00999999999999</v>
      </c>
      <c r="J10" s="1">
        <v>3.39045</v>
      </c>
      <c r="K10" s="12">
        <f t="shared" si="0"/>
        <v>0</v>
      </c>
      <c r="L10" s="12">
        <f t="shared" si="0"/>
        <v>0</v>
      </c>
      <c r="M10" s="12">
        <f t="shared" si="0"/>
        <v>0</v>
      </c>
    </row>
    <row r="11">
      <c r="A11" s="3"/>
      <c r="B11" s="9" t="s">
        <v>17</v>
      </c>
      <c r="C11" s="3"/>
      <c r="D11" s="10">
        <v>1696496.27</v>
      </c>
      <c r="E11" s="10">
        <v>614.83000000000004</v>
      </c>
      <c r="F11" s="11">
        <v>4.8836899999999996</v>
      </c>
      <c r="G11" s="8"/>
      <c r="H11" s="1">
        <v>1696496.27</v>
      </c>
      <c r="I11" s="1">
        <v>614.83000000000004</v>
      </c>
      <c r="J11" s="1">
        <v>4.8836899999999996</v>
      </c>
      <c r="K11" s="12">
        <f t="shared" si="0"/>
        <v>0</v>
      </c>
      <c r="L11" s="12">
        <f t="shared" si="0"/>
        <v>0</v>
      </c>
      <c r="M11" s="12">
        <f t="shared" si="0"/>
        <v>0</v>
      </c>
    </row>
    <row r="12">
      <c r="A12" s="3"/>
      <c r="B12" s="9" t="s">
        <v>18</v>
      </c>
      <c r="C12" s="3"/>
      <c r="D12" s="10">
        <v>1916011.54</v>
      </c>
      <c r="E12" s="10">
        <v>702.97000000000003</v>
      </c>
      <c r="F12" s="11">
        <v>6.6421099999999997</v>
      </c>
      <c r="G12" s="8"/>
      <c r="H12" s="1">
        <v>1916011.54</v>
      </c>
      <c r="I12" s="1">
        <v>702.97000000000003</v>
      </c>
      <c r="J12" s="1">
        <v>6.6421099999999997</v>
      </c>
      <c r="K12" s="12">
        <f t="shared" si="0"/>
        <v>0</v>
      </c>
      <c r="L12" s="12">
        <f t="shared" si="0"/>
        <v>0</v>
      </c>
      <c r="M12" s="12">
        <f t="shared" si="0"/>
        <v>0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15">
        <v>1.2374799999999999</v>
      </c>
      <c r="G13" s="8"/>
      <c r="H13" s="1">
        <v>1.2374799999999999</v>
      </c>
      <c r="I13" s="16">
        <f t="shared" ref="I13:I54" si="1">+$H$13-F13</f>
        <v>0</v>
      </c>
    </row>
    <row r="14" ht="13.699999999999999" customHeight="1">
      <c r="A14" s="3"/>
      <c r="B14" s="13"/>
      <c r="C14" s="3"/>
      <c r="D14" s="14" t="s">
        <v>21</v>
      </c>
      <c r="E14" s="14"/>
      <c r="F14" s="15">
        <v>1.2374799999999999</v>
      </c>
      <c r="G14" s="8"/>
      <c r="I14" s="16">
        <f t="shared" si="1"/>
        <v>0</v>
      </c>
    </row>
    <row r="15" ht="13.699999999999999" customHeight="1">
      <c r="A15" s="3"/>
      <c r="B15" s="13"/>
      <c r="C15" s="3"/>
      <c r="D15" s="14" t="s">
        <v>22</v>
      </c>
      <c r="E15" s="14"/>
      <c r="F15" s="15">
        <v>1.2374799999999999</v>
      </c>
      <c r="G15" s="8"/>
      <c r="I15" s="16">
        <f t="shared" si="1"/>
        <v>0</v>
      </c>
    </row>
    <row r="16" ht="13.699999999999999" customHeight="1">
      <c r="A16" s="3"/>
      <c r="B16" s="13" t="s">
        <v>23</v>
      </c>
      <c r="C16" s="3"/>
      <c r="D16" s="14" t="s">
        <v>20</v>
      </c>
      <c r="E16" s="14"/>
      <c r="F16" s="15">
        <v>1.2374799999999999</v>
      </c>
      <c r="G16" s="8"/>
      <c r="I16" s="16">
        <f t="shared" si="1"/>
        <v>0</v>
      </c>
    </row>
    <row r="17" ht="13.699999999999999" customHeight="1">
      <c r="A17" s="3"/>
      <c r="B17" s="13"/>
      <c r="C17" s="3"/>
      <c r="D17" s="14" t="s">
        <v>21</v>
      </c>
      <c r="E17" s="14"/>
      <c r="F17" s="15">
        <v>1.2374799999999999</v>
      </c>
      <c r="G17" s="8"/>
      <c r="I17" s="16">
        <f t="shared" si="1"/>
        <v>0</v>
      </c>
    </row>
    <row r="18" ht="13.699999999999999" customHeight="1">
      <c r="A18" s="3"/>
      <c r="B18" s="13"/>
      <c r="C18" s="3"/>
      <c r="D18" s="14" t="s">
        <v>22</v>
      </c>
      <c r="E18" s="14"/>
      <c r="F18" s="15">
        <v>1.2374799999999999</v>
      </c>
      <c r="G18" s="8"/>
      <c r="I18" s="16">
        <f t="shared" si="1"/>
        <v>0</v>
      </c>
    </row>
    <row r="19" ht="13.699999999999999" customHeight="1">
      <c r="A19" s="3"/>
      <c r="B19" s="13" t="s">
        <v>24</v>
      </c>
      <c r="C19" s="3"/>
      <c r="D19" s="14" t="s">
        <v>20</v>
      </c>
      <c r="E19" s="14"/>
      <c r="F19" s="15">
        <v>1.2374799999999999</v>
      </c>
      <c r="G19" s="8"/>
      <c r="I19" s="16">
        <f t="shared" si="1"/>
        <v>0</v>
      </c>
    </row>
    <row r="20" ht="13.699999999999999" customHeight="1">
      <c r="A20" s="3"/>
      <c r="B20" s="13"/>
      <c r="C20" s="3"/>
      <c r="D20" s="14" t="s">
        <v>21</v>
      </c>
      <c r="E20" s="14"/>
      <c r="F20" s="15">
        <v>1.2374799999999999</v>
      </c>
      <c r="G20" s="8"/>
      <c r="I20" s="16">
        <f t="shared" si="1"/>
        <v>0</v>
      </c>
    </row>
    <row r="21" ht="13.699999999999999" customHeight="1">
      <c r="A21" s="3"/>
      <c r="B21" s="13"/>
      <c r="C21" s="3"/>
      <c r="D21" s="14" t="s">
        <v>22</v>
      </c>
      <c r="E21" s="14"/>
      <c r="F21" s="15">
        <v>1.2374799999999999</v>
      </c>
      <c r="G21" s="8"/>
      <c r="I21" s="16">
        <f t="shared" si="1"/>
        <v>0</v>
      </c>
    </row>
    <row r="22" ht="13.699999999999999" customHeight="1">
      <c r="A22" s="3"/>
      <c r="B22" s="13" t="s">
        <v>25</v>
      </c>
      <c r="C22" s="3"/>
      <c r="D22" s="14" t="s">
        <v>20</v>
      </c>
      <c r="E22" s="14"/>
      <c r="F22" s="15">
        <v>1.2374799999999999</v>
      </c>
      <c r="G22" s="8"/>
      <c r="I22" s="16">
        <f t="shared" si="1"/>
        <v>0</v>
      </c>
    </row>
    <row r="23" ht="13.699999999999999" customHeight="1">
      <c r="A23" s="3"/>
      <c r="B23" s="13"/>
      <c r="C23" s="3"/>
      <c r="D23" s="14" t="s">
        <v>21</v>
      </c>
      <c r="E23" s="14"/>
      <c r="F23" s="15">
        <v>1.2374799999999999</v>
      </c>
      <c r="G23" s="8"/>
      <c r="I23" s="16">
        <f t="shared" si="1"/>
        <v>0</v>
      </c>
    </row>
    <row r="24" ht="13.699999999999999" customHeight="1">
      <c r="A24" s="3"/>
      <c r="B24" s="13"/>
      <c r="C24" s="3"/>
      <c r="D24" s="14" t="s">
        <v>22</v>
      </c>
      <c r="E24" s="14"/>
      <c r="F24" s="15">
        <v>1.2374799999999999</v>
      </c>
      <c r="G24" s="8"/>
      <c r="I24" s="16">
        <f t="shared" si="1"/>
        <v>0</v>
      </c>
    </row>
    <row r="25" ht="13.699999999999999" customHeight="1">
      <c r="A25" s="3"/>
      <c r="B25" s="13" t="s">
        <v>26</v>
      </c>
      <c r="C25" s="3"/>
      <c r="D25" s="14" t="s">
        <v>20</v>
      </c>
      <c r="E25" s="14"/>
      <c r="F25" s="15">
        <v>1.2374799999999999</v>
      </c>
      <c r="G25" s="8"/>
      <c r="I25" s="16">
        <f t="shared" si="1"/>
        <v>0</v>
      </c>
    </row>
    <row r="26" ht="13.699999999999999" customHeight="1">
      <c r="A26" s="3"/>
      <c r="B26" s="13"/>
      <c r="C26" s="3"/>
      <c r="D26" s="14" t="s">
        <v>21</v>
      </c>
      <c r="E26" s="14"/>
      <c r="F26" s="15">
        <v>1.2374799999999999</v>
      </c>
      <c r="G26" s="8"/>
      <c r="I26" s="16">
        <f t="shared" si="1"/>
        <v>0</v>
      </c>
    </row>
    <row r="27" ht="13.699999999999999" customHeight="1">
      <c r="A27" s="3"/>
      <c r="B27" s="13"/>
      <c r="C27" s="3"/>
      <c r="D27" s="14" t="s">
        <v>22</v>
      </c>
      <c r="E27" s="14"/>
      <c r="F27" s="15">
        <v>1.2374799999999999</v>
      </c>
      <c r="G27" s="8"/>
      <c r="I27" s="16">
        <f t="shared" si="1"/>
        <v>0</v>
      </c>
    </row>
    <row r="28" ht="13.699999999999999" customHeight="1">
      <c r="A28" s="3"/>
      <c r="B28" s="13" t="s">
        <v>27</v>
      </c>
      <c r="C28" s="3"/>
      <c r="D28" s="14" t="s">
        <v>20</v>
      </c>
      <c r="E28" s="14"/>
      <c r="F28" s="15">
        <v>1.2374799999999999</v>
      </c>
      <c r="G28" s="8"/>
      <c r="I28" s="16">
        <f t="shared" si="1"/>
        <v>0</v>
      </c>
    </row>
    <row r="29" ht="13.699999999999999" customHeight="1">
      <c r="A29" s="3"/>
      <c r="B29" s="13"/>
      <c r="C29" s="3"/>
      <c r="D29" s="14" t="s">
        <v>21</v>
      </c>
      <c r="E29" s="14"/>
      <c r="F29" s="15">
        <v>1.2374799999999999</v>
      </c>
      <c r="G29" s="8"/>
      <c r="I29" s="16">
        <f t="shared" si="1"/>
        <v>0</v>
      </c>
    </row>
    <row r="30" ht="13.699999999999999" customHeight="1">
      <c r="A30" s="3"/>
      <c r="B30" s="13"/>
      <c r="C30" s="3"/>
      <c r="D30" s="14" t="s">
        <v>22</v>
      </c>
      <c r="E30" s="14"/>
      <c r="F30" s="15">
        <v>1.2374799999999999</v>
      </c>
      <c r="G30" s="8"/>
      <c r="I30" s="16">
        <f t="shared" si="1"/>
        <v>0</v>
      </c>
    </row>
    <row r="31" ht="13.699999999999999" customHeight="1">
      <c r="A31" s="3"/>
      <c r="B31" s="13" t="s">
        <v>28</v>
      </c>
      <c r="C31" s="3"/>
      <c r="D31" s="14" t="s">
        <v>20</v>
      </c>
      <c r="E31" s="14"/>
      <c r="F31" s="15">
        <v>1.2374799999999999</v>
      </c>
      <c r="G31" s="8"/>
      <c r="I31" s="16">
        <f t="shared" si="1"/>
        <v>0</v>
      </c>
    </row>
    <row r="32" ht="13.699999999999999" customHeight="1">
      <c r="A32" s="3"/>
      <c r="B32" s="13"/>
      <c r="C32" s="3"/>
      <c r="D32" s="14" t="s">
        <v>21</v>
      </c>
      <c r="E32" s="14"/>
      <c r="F32" s="15">
        <v>1.2374799999999999</v>
      </c>
      <c r="G32" s="8"/>
      <c r="I32" s="16">
        <f t="shared" si="1"/>
        <v>0</v>
      </c>
    </row>
    <row r="33" ht="13.699999999999999" customHeight="1">
      <c r="A33" s="3"/>
      <c r="B33" s="13"/>
      <c r="C33" s="3"/>
      <c r="D33" s="14" t="s">
        <v>22</v>
      </c>
      <c r="E33" s="14"/>
      <c r="F33" s="15">
        <v>1.2374799999999999</v>
      </c>
      <c r="G33" s="8"/>
      <c r="I33" s="16">
        <f t="shared" si="1"/>
        <v>0</v>
      </c>
    </row>
    <row r="34" ht="13.699999999999999" customHeight="1">
      <c r="A34" s="3"/>
      <c r="B34" s="13" t="s">
        <v>29</v>
      </c>
      <c r="C34" s="3"/>
      <c r="D34" s="14" t="s">
        <v>20</v>
      </c>
      <c r="E34" s="14"/>
      <c r="F34" s="15">
        <v>1.2374799999999999</v>
      </c>
      <c r="G34" s="8"/>
      <c r="I34" s="16">
        <f t="shared" si="1"/>
        <v>0</v>
      </c>
    </row>
    <row r="35" ht="13.699999999999999" customHeight="1">
      <c r="A35" s="3"/>
      <c r="B35" s="13"/>
      <c r="C35" s="3"/>
      <c r="D35" s="14" t="s">
        <v>21</v>
      </c>
      <c r="E35" s="14"/>
      <c r="F35" s="15">
        <v>1.2374799999999999</v>
      </c>
      <c r="G35" s="8"/>
      <c r="I35" s="16">
        <f t="shared" si="1"/>
        <v>0</v>
      </c>
    </row>
    <row r="36" ht="13.699999999999999" customHeight="1">
      <c r="A36" s="3"/>
      <c r="B36" s="13"/>
      <c r="C36" s="3"/>
      <c r="D36" s="14" t="s">
        <v>22</v>
      </c>
      <c r="E36" s="14"/>
      <c r="F36" s="15">
        <v>1.2374799999999999</v>
      </c>
      <c r="G36" s="8"/>
      <c r="I36" s="16">
        <f t="shared" si="1"/>
        <v>0</v>
      </c>
    </row>
    <row r="37" ht="96" customHeight="1">
      <c r="A37" s="3"/>
      <c r="B37" s="13" t="s">
        <v>30</v>
      </c>
      <c r="C37" s="3"/>
      <c r="D37" s="17" t="s">
        <v>20</v>
      </c>
      <c r="E37" s="17"/>
      <c r="F37" s="15">
        <v>1.2374799999999999</v>
      </c>
      <c r="G37" s="8"/>
      <c r="I37" s="16">
        <f t="shared" si="1"/>
        <v>0</v>
      </c>
    </row>
    <row r="38" ht="96" customHeight="1">
      <c r="A38" s="3"/>
      <c r="B38" s="13"/>
      <c r="C38" s="3"/>
      <c r="D38" s="17" t="s">
        <v>21</v>
      </c>
      <c r="E38" s="17"/>
      <c r="F38" s="15">
        <v>1.2374799999999999</v>
      </c>
      <c r="G38" s="8"/>
      <c r="I38" s="16">
        <f t="shared" si="1"/>
        <v>0</v>
      </c>
    </row>
    <row r="39" ht="96" customHeight="1">
      <c r="A39" s="3"/>
      <c r="B39" s="13"/>
      <c r="C39" s="3"/>
      <c r="D39" s="17" t="s">
        <v>22</v>
      </c>
      <c r="E39" s="17"/>
      <c r="F39" s="15">
        <v>1.2374799999999999</v>
      </c>
      <c r="G39" s="8"/>
      <c r="I39" s="16">
        <f t="shared" si="1"/>
        <v>0</v>
      </c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15">
        <v>1.2374799999999999</v>
      </c>
      <c r="G40" s="8"/>
      <c r="I40" s="16">
        <f t="shared" si="1"/>
        <v>0</v>
      </c>
    </row>
    <row r="41" ht="13.699999999999999" customHeight="1">
      <c r="A41" s="3"/>
      <c r="B41" s="13"/>
      <c r="C41" s="3"/>
      <c r="D41" s="17" t="s">
        <v>21</v>
      </c>
      <c r="E41" s="17"/>
      <c r="F41" s="15">
        <v>1.2374799999999999</v>
      </c>
      <c r="G41" s="8"/>
      <c r="I41" s="16">
        <f t="shared" si="1"/>
        <v>0</v>
      </c>
    </row>
    <row r="42" ht="13.699999999999999" customHeight="1">
      <c r="A42" s="3"/>
      <c r="B42" s="13"/>
      <c r="C42" s="3"/>
      <c r="D42" s="17" t="s">
        <v>22</v>
      </c>
      <c r="E42" s="17"/>
      <c r="F42" s="15">
        <v>1.2374799999999999</v>
      </c>
      <c r="G42" s="8"/>
      <c r="I42" s="16">
        <f t="shared" si="1"/>
        <v>0</v>
      </c>
    </row>
    <row r="43" ht="28.5" customHeight="1">
      <c r="A43" s="3"/>
      <c r="B43" s="13" t="s">
        <v>32</v>
      </c>
      <c r="C43" s="3"/>
      <c r="D43" s="17" t="s">
        <v>20</v>
      </c>
      <c r="E43" s="17"/>
      <c r="F43" s="15">
        <v>1.2374799999999999</v>
      </c>
      <c r="G43" s="8"/>
      <c r="I43" s="16">
        <f t="shared" si="1"/>
        <v>0</v>
      </c>
    </row>
    <row r="44" ht="24.75" customHeight="1">
      <c r="A44" s="3"/>
      <c r="B44" s="13"/>
      <c r="C44" s="3"/>
      <c r="D44" s="17" t="s">
        <v>21</v>
      </c>
      <c r="E44" s="17"/>
      <c r="F44" s="15">
        <v>1.2374799999999999</v>
      </c>
      <c r="G44" s="8"/>
      <c r="I44" s="16">
        <f t="shared" si="1"/>
        <v>0</v>
      </c>
    </row>
    <row r="45" ht="27" customHeight="1">
      <c r="A45" s="3"/>
      <c r="B45" s="13"/>
      <c r="C45" s="3"/>
      <c r="D45" s="17" t="s">
        <v>22</v>
      </c>
      <c r="E45" s="17"/>
      <c r="F45" s="15">
        <v>1.2374799999999999</v>
      </c>
      <c r="G45" s="8"/>
      <c r="I45" s="16">
        <f t="shared" si="1"/>
        <v>0</v>
      </c>
    </row>
    <row r="46" ht="30" customHeight="1">
      <c r="A46" s="3"/>
      <c r="B46" s="13" t="s">
        <v>33</v>
      </c>
      <c r="C46" s="3"/>
      <c r="D46" s="17" t="s">
        <v>20</v>
      </c>
      <c r="E46" s="17"/>
      <c r="F46" s="15">
        <v>1.2374799999999999</v>
      </c>
      <c r="G46" s="8"/>
      <c r="I46" s="16">
        <f t="shared" si="1"/>
        <v>0</v>
      </c>
    </row>
    <row r="47" ht="29.25" customHeight="1">
      <c r="A47" s="3"/>
      <c r="B47" s="13"/>
      <c r="C47" s="3"/>
      <c r="D47" s="17" t="s">
        <v>21</v>
      </c>
      <c r="E47" s="17"/>
      <c r="F47" s="15">
        <v>1.2374799999999999</v>
      </c>
      <c r="G47" s="8"/>
      <c r="I47" s="16">
        <f t="shared" si="1"/>
        <v>0</v>
      </c>
    </row>
    <row r="48" ht="33" customHeight="1">
      <c r="A48" s="3"/>
      <c r="B48" s="13"/>
      <c r="C48" s="3"/>
      <c r="D48" s="17" t="s">
        <v>22</v>
      </c>
      <c r="E48" s="17"/>
      <c r="F48" s="15">
        <v>1.2374799999999999</v>
      </c>
      <c r="G48" s="8"/>
      <c r="I48" s="16">
        <f t="shared" si="1"/>
        <v>0</v>
      </c>
    </row>
    <row r="49">
      <c r="A49" s="3"/>
      <c r="B49" s="13" t="s">
        <v>34</v>
      </c>
      <c r="C49" s="3"/>
      <c r="D49" s="17" t="s">
        <v>20</v>
      </c>
      <c r="E49" s="17"/>
      <c r="F49" s="15">
        <v>1.2374799999999999</v>
      </c>
      <c r="G49" s="8"/>
      <c r="I49" s="16">
        <f t="shared" si="1"/>
        <v>0</v>
      </c>
    </row>
    <row r="50" ht="13.699999999999999" customHeight="1">
      <c r="A50" s="3"/>
      <c r="B50" s="13"/>
      <c r="C50" s="3"/>
      <c r="D50" s="17" t="s">
        <v>21</v>
      </c>
      <c r="E50" s="17"/>
      <c r="F50" s="15">
        <v>1.2374799999999999</v>
      </c>
      <c r="G50" s="8"/>
      <c r="I50" s="16">
        <f t="shared" si="1"/>
        <v>0</v>
      </c>
    </row>
    <row r="51" ht="13.699999999999999" customHeight="1">
      <c r="A51" s="3"/>
      <c r="B51" s="13"/>
      <c r="C51" s="3"/>
      <c r="D51" s="17" t="s">
        <v>22</v>
      </c>
      <c r="E51" s="17"/>
      <c r="F51" s="15">
        <v>1.2374799999999999</v>
      </c>
      <c r="G51" s="8"/>
      <c r="I51" s="16">
        <f t="shared" si="1"/>
        <v>0</v>
      </c>
    </row>
    <row r="52" ht="46.5" customHeight="1">
      <c r="A52" s="3"/>
      <c r="B52" s="13" t="s">
        <v>35</v>
      </c>
      <c r="C52" s="3"/>
      <c r="D52" s="17" t="s">
        <v>20</v>
      </c>
      <c r="E52" s="17"/>
      <c r="F52" s="15">
        <v>1.2374799999999999</v>
      </c>
      <c r="G52" s="8"/>
      <c r="I52" s="16">
        <f t="shared" si="1"/>
        <v>0</v>
      </c>
    </row>
    <row r="53" ht="54.75" customHeight="1">
      <c r="A53" s="3"/>
      <c r="B53" s="13"/>
      <c r="C53" s="3"/>
      <c r="D53" s="17" t="s">
        <v>21</v>
      </c>
      <c r="E53" s="17"/>
      <c r="F53" s="15">
        <v>1.2374799999999999</v>
      </c>
      <c r="G53" s="8"/>
      <c r="I53" s="16">
        <f t="shared" si="1"/>
        <v>0</v>
      </c>
    </row>
    <row r="54" ht="54.75" customHeight="1">
      <c r="A54" s="3"/>
      <c r="B54" s="13"/>
      <c r="C54" s="3"/>
      <c r="D54" s="17" t="s">
        <v>22</v>
      </c>
      <c r="E54" s="17"/>
      <c r="F54" s="15">
        <v>1.2374799999999999</v>
      </c>
      <c r="G54" s="8"/>
      <c r="I54" s="16">
        <f t="shared" si="1"/>
        <v>0</v>
      </c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1642815.9199999999</v>
      </c>
      <c r="E56" s="10">
        <v>123.04000000000001</v>
      </c>
      <c r="F56" s="11">
        <v>2.9351500000000001</v>
      </c>
      <c r="G56" s="8"/>
      <c r="H56" s="1">
        <v>1642815.9199999999</v>
      </c>
      <c r="I56" s="1">
        <v>123.04000000000001</v>
      </c>
      <c r="J56" s="1">
        <v>2.9351500000000001</v>
      </c>
      <c r="K56" s="12">
        <f t="shared" ref="K56:M59" si="2">+H56-D56</f>
        <v>0</v>
      </c>
      <c r="L56" s="12">
        <f t="shared" si="2"/>
        <v>0</v>
      </c>
      <c r="M56" s="12">
        <f t="shared" si="2"/>
        <v>0</v>
      </c>
    </row>
    <row r="57">
      <c r="A57" s="3"/>
      <c r="B57" s="9" t="s">
        <v>16</v>
      </c>
      <c r="C57" s="3"/>
      <c r="D57" s="10">
        <v>1922944.29</v>
      </c>
      <c r="E57" s="10">
        <v>263.56</v>
      </c>
      <c r="F57" s="11">
        <v>3.9220700000000002</v>
      </c>
      <c r="G57" s="8"/>
      <c r="H57" s="1">
        <v>1922944.29</v>
      </c>
      <c r="I57" s="1">
        <v>263.56</v>
      </c>
      <c r="J57" s="1">
        <v>3.9220700000000002</v>
      </c>
      <c r="K57" s="12">
        <f t="shared" si="2"/>
        <v>0</v>
      </c>
      <c r="L57" s="12">
        <f t="shared" si="2"/>
        <v>0</v>
      </c>
      <c r="M57" s="12">
        <f t="shared" si="2"/>
        <v>0</v>
      </c>
    </row>
    <row r="58">
      <c r="A58" s="3"/>
      <c r="B58" s="9" t="s">
        <v>17</v>
      </c>
      <c r="C58" s="3"/>
      <c r="D58" s="10">
        <v>2227499.6000000001</v>
      </c>
      <c r="E58" s="10">
        <v>698.45000000000005</v>
      </c>
      <c r="F58" s="11">
        <v>5.6509200000000002</v>
      </c>
      <c r="G58" s="8"/>
      <c r="H58" s="1">
        <v>2227499.6000000001</v>
      </c>
      <c r="I58" s="1">
        <v>698.45000000000005</v>
      </c>
      <c r="J58" s="1">
        <v>5.6509200000000002</v>
      </c>
      <c r="K58" s="12">
        <f t="shared" si="2"/>
        <v>0</v>
      </c>
      <c r="L58" s="12">
        <f t="shared" si="2"/>
        <v>0</v>
      </c>
      <c r="M58" s="12">
        <f t="shared" si="2"/>
        <v>0</v>
      </c>
    </row>
    <row r="59">
      <c r="A59" s="3"/>
      <c r="B59" s="9" t="s">
        <v>18</v>
      </c>
      <c r="C59" s="3"/>
      <c r="D59" s="10">
        <v>2596195.6400000001</v>
      </c>
      <c r="E59" s="10">
        <v>798.57000000000005</v>
      </c>
      <c r="F59" s="11">
        <v>8.07681</v>
      </c>
      <c r="G59" s="8"/>
      <c r="H59" s="1">
        <v>2596195.6400000001</v>
      </c>
      <c r="I59" s="1">
        <v>798.57000000000005</v>
      </c>
      <c r="J59" s="1">
        <v>8.07681</v>
      </c>
      <c r="K59" s="12">
        <f t="shared" si="2"/>
        <v>0</v>
      </c>
      <c r="L59" s="12">
        <f t="shared" si="2"/>
        <v>0</v>
      </c>
      <c r="M59" s="12">
        <f t="shared" si="2"/>
        <v>0</v>
      </c>
    </row>
    <row r="60" ht="13.699999999999999" customHeight="1">
      <c r="A60" s="3"/>
      <c r="B60" s="13" t="s">
        <v>19</v>
      </c>
      <c r="C60" s="3"/>
      <c r="D60" s="14" t="s">
        <v>20</v>
      </c>
      <c r="E60" s="14"/>
      <c r="F60" s="15">
        <v>1.50478</v>
      </c>
      <c r="G60" s="8"/>
      <c r="H60" s="1">
        <v>1.50478</v>
      </c>
      <c r="I60" s="16">
        <f t="shared" ref="I60:I101" si="3">+$H$60-F60</f>
        <v>0</v>
      </c>
    </row>
    <row r="61" ht="13.699999999999999" customHeight="1">
      <c r="A61" s="3"/>
      <c r="B61" s="13"/>
      <c r="C61" s="3"/>
      <c r="D61" s="14" t="s">
        <v>21</v>
      </c>
      <c r="E61" s="14"/>
      <c r="F61" s="15">
        <v>1.50478</v>
      </c>
      <c r="G61" s="8"/>
      <c r="I61" s="16">
        <f t="shared" si="3"/>
        <v>0</v>
      </c>
    </row>
    <row r="62" ht="13.699999999999999" customHeight="1">
      <c r="A62" s="3"/>
      <c r="B62" s="13"/>
      <c r="C62" s="3"/>
      <c r="D62" s="14" t="s">
        <v>22</v>
      </c>
      <c r="E62" s="14"/>
      <c r="F62" s="15">
        <v>1.50478</v>
      </c>
      <c r="G62" s="8"/>
      <c r="I62" s="16">
        <f t="shared" si="3"/>
        <v>0</v>
      </c>
    </row>
    <row r="63" ht="13.699999999999999" customHeight="1">
      <c r="A63" s="3"/>
      <c r="B63" s="13" t="s">
        <v>23</v>
      </c>
      <c r="C63" s="3"/>
      <c r="D63" s="14" t="s">
        <v>20</v>
      </c>
      <c r="E63" s="14"/>
      <c r="F63" s="15">
        <v>1.50478</v>
      </c>
      <c r="G63" s="8"/>
      <c r="I63" s="16">
        <f t="shared" si="3"/>
        <v>0</v>
      </c>
    </row>
    <row r="64" ht="13.699999999999999" customHeight="1">
      <c r="A64" s="3"/>
      <c r="B64" s="13"/>
      <c r="C64" s="3"/>
      <c r="D64" s="14" t="s">
        <v>21</v>
      </c>
      <c r="E64" s="14"/>
      <c r="F64" s="15">
        <v>1.50478</v>
      </c>
      <c r="G64" s="8"/>
      <c r="I64" s="16">
        <f t="shared" si="3"/>
        <v>0</v>
      </c>
    </row>
    <row r="65" ht="13.699999999999999" customHeight="1">
      <c r="A65" s="3"/>
      <c r="B65" s="13"/>
      <c r="C65" s="3"/>
      <c r="D65" s="14" t="s">
        <v>22</v>
      </c>
      <c r="E65" s="14"/>
      <c r="F65" s="15">
        <v>1.50478</v>
      </c>
      <c r="G65" s="8"/>
      <c r="I65" s="16">
        <f t="shared" si="3"/>
        <v>0</v>
      </c>
    </row>
    <row r="66" ht="13.699999999999999" customHeight="1">
      <c r="A66" s="3"/>
      <c r="B66" s="13" t="s">
        <v>24</v>
      </c>
      <c r="C66" s="3"/>
      <c r="D66" s="14" t="s">
        <v>20</v>
      </c>
      <c r="E66" s="14"/>
      <c r="F66" s="15">
        <v>1.50478</v>
      </c>
      <c r="G66" s="8"/>
      <c r="I66" s="16">
        <f t="shared" si="3"/>
        <v>0</v>
      </c>
    </row>
    <row r="67" ht="13.699999999999999" customHeight="1">
      <c r="A67" s="3"/>
      <c r="B67" s="13"/>
      <c r="C67" s="3"/>
      <c r="D67" s="14" t="s">
        <v>21</v>
      </c>
      <c r="E67" s="14"/>
      <c r="F67" s="15">
        <v>1.50478</v>
      </c>
      <c r="G67" s="8"/>
      <c r="I67" s="16">
        <f t="shared" si="3"/>
        <v>0</v>
      </c>
    </row>
    <row r="68" ht="13.699999999999999" customHeight="1">
      <c r="A68" s="3"/>
      <c r="B68" s="13"/>
      <c r="C68" s="3"/>
      <c r="D68" s="14" t="s">
        <v>22</v>
      </c>
      <c r="E68" s="14"/>
      <c r="F68" s="15">
        <v>1.50478</v>
      </c>
      <c r="G68" s="8"/>
      <c r="I68" s="16">
        <f t="shared" si="3"/>
        <v>0</v>
      </c>
    </row>
    <row r="69" ht="13.699999999999999" customHeight="1">
      <c r="A69" s="3"/>
      <c r="B69" s="13" t="s">
        <v>37</v>
      </c>
      <c r="C69" s="3"/>
      <c r="D69" s="14" t="s">
        <v>20</v>
      </c>
      <c r="E69" s="14"/>
      <c r="F69" s="15">
        <v>1.50478</v>
      </c>
      <c r="G69" s="8"/>
      <c r="I69" s="16">
        <f t="shared" si="3"/>
        <v>0</v>
      </c>
    </row>
    <row r="70" ht="13.699999999999999" customHeight="1">
      <c r="A70" s="3"/>
      <c r="B70" s="13"/>
      <c r="C70" s="3"/>
      <c r="D70" s="14" t="s">
        <v>21</v>
      </c>
      <c r="E70" s="14"/>
      <c r="F70" s="15">
        <v>1.50478</v>
      </c>
      <c r="G70" s="8"/>
      <c r="I70" s="16">
        <f t="shared" si="3"/>
        <v>0</v>
      </c>
    </row>
    <row r="71" ht="13.699999999999999" customHeight="1">
      <c r="A71" s="3"/>
      <c r="B71" s="13"/>
      <c r="C71" s="3"/>
      <c r="D71" s="14" t="s">
        <v>22</v>
      </c>
      <c r="E71" s="14"/>
      <c r="F71" s="15">
        <v>1.50478</v>
      </c>
      <c r="G71" s="8"/>
      <c r="I71" s="16">
        <f t="shared" si="3"/>
        <v>0</v>
      </c>
    </row>
    <row r="72" ht="13.699999999999999" customHeight="1">
      <c r="A72" s="3"/>
      <c r="B72" s="13" t="s">
        <v>26</v>
      </c>
      <c r="C72" s="3"/>
      <c r="D72" s="14" t="s">
        <v>20</v>
      </c>
      <c r="E72" s="14"/>
      <c r="F72" s="15">
        <v>1.50478</v>
      </c>
      <c r="G72" s="8"/>
      <c r="I72" s="16">
        <f t="shared" si="3"/>
        <v>0</v>
      </c>
    </row>
    <row r="73" ht="13.699999999999999" customHeight="1">
      <c r="A73" s="3"/>
      <c r="B73" s="13"/>
      <c r="C73" s="3"/>
      <c r="D73" s="14" t="s">
        <v>21</v>
      </c>
      <c r="E73" s="14"/>
      <c r="F73" s="15">
        <v>1.50478</v>
      </c>
      <c r="G73" s="8"/>
      <c r="I73" s="16">
        <f t="shared" si="3"/>
        <v>0</v>
      </c>
    </row>
    <row r="74" ht="13.699999999999999" customHeight="1">
      <c r="A74" s="3"/>
      <c r="B74" s="13"/>
      <c r="C74" s="3"/>
      <c r="D74" s="14" t="s">
        <v>22</v>
      </c>
      <c r="E74" s="14"/>
      <c r="F74" s="15">
        <v>1.50478</v>
      </c>
      <c r="G74" s="8"/>
      <c r="I74" s="16">
        <f t="shared" si="3"/>
        <v>0</v>
      </c>
    </row>
    <row r="75" ht="13.699999999999999" customHeight="1">
      <c r="A75" s="3"/>
      <c r="B75" s="13" t="s">
        <v>27</v>
      </c>
      <c r="C75" s="3"/>
      <c r="D75" s="14" t="s">
        <v>20</v>
      </c>
      <c r="E75" s="14"/>
      <c r="F75" s="15">
        <v>1.50478</v>
      </c>
      <c r="G75" s="8"/>
      <c r="I75" s="16">
        <f t="shared" si="3"/>
        <v>0</v>
      </c>
    </row>
    <row r="76" ht="13.699999999999999" customHeight="1">
      <c r="A76" s="3"/>
      <c r="B76" s="13"/>
      <c r="C76" s="3"/>
      <c r="D76" s="14" t="s">
        <v>21</v>
      </c>
      <c r="E76" s="14"/>
      <c r="F76" s="15">
        <v>1.50478</v>
      </c>
      <c r="G76" s="8"/>
      <c r="I76" s="16">
        <f t="shared" si="3"/>
        <v>0</v>
      </c>
    </row>
    <row r="77" ht="13.699999999999999" customHeight="1">
      <c r="A77" s="3"/>
      <c r="B77" s="13"/>
      <c r="C77" s="3"/>
      <c r="D77" s="14" t="s">
        <v>22</v>
      </c>
      <c r="E77" s="14"/>
      <c r="F77" s="15">
        <v>1.50478</v>
      </c>
      <c r="G77" s="8"/>
      <c r="I77" s="16">
        <f t="shared" si="3"/>
        <v>0</v>
      </c>
    </row>
    <row r="78" ht="13.699999999999999" customHeight="1">
      <c r="A78" s="3"/>
      <c r="B78" s="13" t="s">
        <v>28</v>
      </c>
      <c r="C78" s="3"/>
      <c r="D78" s="14" t="s">
        <v>20</v>
      </c>
      <c r="E78" s="14"/>
      <c r="F78" s="15">
        <v>1.50478</v>
      </c>
      <c r="G78" s="8"/>
      <c r="I78" s="16">
        <f t="shared" si="3"/>
        <v>0</v>
      </c>
    </row>
    <row r="79" ht="13.699999999999999" customHeight="1">
      <c r="A79" s="3"/>
      <c r="B79" s="13"/>
      <c r="C79" s="3"/>
      <c r="D79" s="14" t="s">
        <v>21</v>
      </c>
      <c r="E79" s="14"/>
      <c r="F79" s="15">
        <v>1.50478</v>
      </c>
      <c r="G79" s="8"/>
      <c r="I79" s="16">
        <f t="shared" si="3"/>
        <v>0</v>
      </c>
    </row>
    <row r="80" ht="13.699999999999999" customHeight="1">
      <c r="A80" s="3"/>
      <c r="B80" s="13"/>
      <c r="C80" s="3"/>
      <c r="D80" s="14" t="s">
        <v>22</v>
      </c>
      <c r="E80" s="14"/>
      <c r="F80" s="15">
        <v>1.50478</v>
      </c>
      <c r="G80" s="8"/>
      <c r="I80" s="16">
        <f t="shared" si="3"/>
        <v>0</v>
      </c>
    </row>
    <row r="81" ht="13.699999999999999" customHeight="1">
      <c r="A81" s="3"/>
      <c r="B81" s="13" t="s">
        <v>29</v>
      </c>
      <c r="C81" s="3"/>
      <c r="D81" s="14" t="s">
        <v>20</v>
      </c>
      <c r="E81" s="14"/>
      <c r="F81" s="15">
        <v>1.50478</v>
      </c>
      <c r="G81" s="8"/>
      <c r="I81" s="16">
        <f t="shared" si="3"/>
        <v>0</v>
      </c>
    </row>
    <row r="82" ht="13.699999999999999" customHeight="1">
      <c r="A82" s="3"/>
      <c r="B82" s="13"/>
      <c r="C82" s="3"/>
      <c r="D82" s="14" t="s">
        <v>21</v>
      </c>
      <c r="E82" s="14"/>
      <c r="F82" s="15">
        <v>1.50478</v>
      </c>
      <c r="G82" s="8"/>
      <c r="I82" s="16">
        <f t="shared" si="3"/>
        <v>0</v>
      </c>
    </row>
    <row r="83" ht="13.699999999999999" customHeight="1">
      <c r="A83" s="3"/>
      <c r="B83" s="13"/>
      <c r="C83" s="3"/>
      <c r="D83" s="14" t="s">
        <v>22</v>
      </c>
      <c r="E83" s="14"/>
      <c r="F83" s="15">
        <v>1.50478</v>
      </c>
      <c r="G83" s="8"/>
      <c r="I83" s="16">
        <f t="shared" si="3"/>
        <v>0</v>
      </c>
    </row>
    <row r="84" ht="96" customHeight="1">
      <c r="A84" s="3"/>
      <c r="B84" s="13" t="s">
        <v>30</v>
      </c>
      <c r="C84" s="3"/>
      <c r="D84" s="17" t="s">
        <v>20</v>
      </c>
      <c r="E84" s="17"/>
      <c r="F84" s="15">
        <v>1.50478</v>
      </c>
      <c r="G84" s="8"/>
      <c r="I84" s="16">
        <f t="shared" si="3"/>
        <v>0</v>
      </c>
    </row>
    <row r="85" ht="96" customHeight="1">
      <c r="A85" s="3"/>
      <c r="B85" s="13"/>
      <c r="C85" s="3"/>
      <c r="D85" s="17" t="s">
        <v>21</v>
      </c>
      <c r="E85" s="17"/>
      <c r="F85" s="15">
        <v>1.50478</v>
      </c>
      <c r="G85" s="8"/>
      <c r="I85" s="16">
        <f t="shared" si="3"/>
        <v>0</v>
      </c>
    </row>
    <row r="86" ht="96" customHeight="1">
      <c r="A86" s="3"/>
      <c r="B86" s="13"/>
      <c r="C86" s="3"/>
      <c r="D86" s="17" t="s">
        <v>22</v>
      </c>
      <c r="E86" s="17"/>
      <c r="F86" s="15">
        <v>1.50478</v>
      </c>
      <c r="G86" s="8"/>
      <c r="I86" s="16">
        <f t="shared" si="3"/>
        <v>0</v>
      </c>
    </row>
    <row r="87" ht="13.699999999999999" customHeight="1">
      <c r="A87" s="3"/>
      <c r="B87" s="13" t="s">
        <v>31</v>
      </c>
      <c r="C87" s="3"/>
      <c r="D87" s="17" t="s">
        <v>20</v>
      </c>
      <c r="E87" s="17"/>
      <c r="F87" s="15">
        <v>1.50478</v>
      </c>
      <c r="G87" s="8"/>
      <c r="I87" s="16">
        <f t="shared" si="3"/>
        <v>0</v>
      </c>
    </row>
    <row r="88" ht="13.699999999999999" customHeight="1">
      <c r="A88" s="3"/>
      <c r="B88" s="13"/>
      <c r="C88" s="3"/>
      <c r="D88" s="17" t="s">
        <v>21</v>
      </c>
      <c r="E88" s="17"/>
      <c r="F88" s="15">
        <v>1.50478</v>
      </c>
      <c r="G88" s="8"/>
      <c r="I88" s="16">
        <f t="shared" si="3"/>
        <v>0</v>
      </c>
    </row>
    <row r="89" ht="13.699999999999999" customHeight="1">
      <c r="A89" s="3"/>
      <c r="B89" s="13"/>
      <c r="C89" s="3"/>
      <c r="D89" s="17" t="s">
        <v>22</v>
      </c>
      <c r="E89" s="17"/>
      <c r="F89" s="15">
        <v>1.50478</v>
      </c>
      <c r="G89" s="8"/>
      <c r="I89" s="16">
        <f t="shared" si="3"/>
        <v>0</v>
      </c>
    </row>
    <row r="90" ht="28.5" customHeight="1">
      <c r="A90" s="3"/>
      <c r="B90" s="13" t="s">
        <v>32</v>
      </c>
      <c r="C90" s="3"/>
      <c r="D90" s="17" t="s">
        <v>20</v>
      </c>
      <c r="E90" s="17"/>
      <c r="F90" s="15">
        <v>1.50478</v>
      </c>
      <c r="G90" s="8"/>
      <c r="I90" s="16">
        <f t="shared" si="3"/>
        <v>0</v>
      </c>
    </row>
    <row r="91" ht="24.75" customHeight="1">
      <c r="A91" s="3"/>
      <c r="B91" s="13"/>
      <c r="C91" s="3"/>
      <c r="D91" s="17" t="s">
        <v>21</v>
      </c>
      <c r="E91" s="17"/>
      <c r="F91" s="15">
        <v>1.50478</v>
      </c>
      <c r="G91" s="8"/>
      <c r="I91" s="16">
        <f t="shared" si="3"/>
        <v>0</v>
      </c>
    </row>
    <row r="92" ht="27" customHeight="1">
      <c r="A92" s="3"/>
      <c r="B92" s="13"/>
      <c r="C92" s="3"/>
      <c r="D92" s="17" t="s">
        <v>22</v>
      </c>
      <c r="E92" s="17"/>
      <c r="F92" s="15">
        <v>1.50478</v>
      </c>
      <c r="G92" s="8"/>
      <c r="I92" s="16">
        <f t="shared" si="3"/>
        <v>0</v>
      </c>
    </row>
    <row r="93" ht="30" customHeight="1">
      <c r="A93" s="3"/>
      <c r="B93" s="13" t="s">
        <v>33</v>
      </c>
      <c r="C93" s="3"/>
      <c r="D93" s="17" t="s">
        <v>20</v>
      </c>
      <c r="E93" s="17"/>
      <c r="F93" s="15">
        <v>1.50478</v>
      </c>
      <c r="G93" s="8"/>
      <c r="I93" s="16">
        <f t="shared" si="3"/>
        <v>0</v>
      </c>
    </row>
    <row r="94" ht="29.25" customHeight="1">
      <c r="A94" s="3"/>
      <c r="B94" s="13"/>
      <c r="C94" s="3"/>
      <c r="D94" s="17" t="s">
        <v>21</v>
      </c>
      <c r="E94" s="17"/>
      <c r="F94" s="15">
        <v>1.50478</v>
      </c>
      <c r="G94" s="8"/>
      <c r="I94" s="16">
        <f t="shared" si="3"/>
        <v>0</v>
      </c>
    </row>
    <row r="95" ht="33" customHeight="1">
      <c r="A95" s="3"/>
      <c r="B95" s="13"/>
      <c r="C95" s="3"/>
      <c r="D95" s="17" t="s">
        <v>22</v>
      </c>
      <c r="E95" s="17"/>
      <c r="F95" s="15">
        <v>1.50478</v>
      </c>
      <c r="G95" s="8"/>
      <c r="I95" s="16">
        <f t="shared" si="3"/>
        <v>0</v>
      </c>
    </row>
    <row r="96">
      <c r="A96" s="3"/>
      <c r="B96" s="13" t="s">
        <v>34</v>
      </c>
      <c r="C96" s="3"/>
      <c r="D96" s="17" t="s">
        <v>20</v>
      </c>
      <c r="E96" s="17"/>
      <c r="F96" s="15">
        <v>1.50478</v>
      </c>
      <c r="G96" s="8"/>
      <c r="I96" s="16">
        <f t="shared" si="3"/>
        <v>0</v>
      </c>
    </row>
    <row r="97" ht="13.699999999999999" customHeight="1">
      <c r="A97" s="3"/>
      <c r="B97" s="13"/>
      <c r="C97" s="3"/>
      <c r="D97" s="17" t="s">
        <v>21</v>
      </c>
      <c r="E97" s="17"/>
      <c r="F97" s="15">
        <v>1.50478</v>
      </c>
      <c r="G97" s="8"/>
      <c r="I97" s="16">
        <f t="shared" si="3"/>
        <v>0</v>
      </c>
    </row>
    <row r="98" ht="13.699999999999999" customHeight="1">
      <c r="A98" s="3"/>
      <c r="B98" s="13"/>
      <c r="C98" s="3"/>
      <c r="D98" s="17" t="s">
        <v>22</v>
      </c>
      <c r="E98" s="17"/>
      <c r="F98" s="15">
        <v>1.50478</v>
      </c>
      <c r="G98" s="8"/>
      <c r="I98" s="16">
        <f t="shared" si="3"/>
        <v>0</v>
      </c>
    </row>
    <row r="99" ht="46.5" customHeight="1">
      <c r="A99" s="3"/>
      <c r="B99" s="13" t="s">
        <v>38</v>
      </c>
      <c r="C99" s="3"/>
      <c r="D99" s="17" t="s">
        <v>20</v>
      </c>
      <c r="E99" s="17"/>
      <c r="F99" s="15">
        <v>1.50478</v>
      </c>
      <c r="G99" s="8"/>
      <c r="I99" s="16">
        <f t="shared" si="3"/>
        <v>0</v>
      </c>
    </row>
    <row r="100" ht="54.75" customHeight="1">
      <c r="A100" s="3"/>
      <c r="B100" s="13"/>
      <c r="C100" s="3"/>
      <c r="D100" s="17" t="s">
        <v>21</v>
      </c>
      <c r="E100" s="17"/>
      <c r="F100" s="15">
        <v>1.50478</v>
      </c>
      <c r="G100" s="8"/>
      <c r="I100" s="16">
        <f t="shared" si="3"/>
        <v>0</v>
      </c>
    </row>
    <row r="101" ht="54.75" customHeight="1">
      <c r="A101" s="3"/>
      <c r="B101" s="13"/>
      <c r="C101" s="3"/>
      <c r="D101" s="17" t="s">
        <v>22</v>
      </c>
      <c r="E101" s="17"/>
      <c r="F101" s="15">
        <v>1.50478</v>
      </c>
      <c r="G101" s="8"/>
      <c r="I101" s="16">
        <f t="shared" si="3"/>
        <v>0</v>
      </c>
    </row>
    <row r="102">
      <c r="A102" s="18"/>
      <c r="B102" s="19"/>
      <c r="C102" s="1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6.25" customHeight="1">
      <c r="A105" s="20" t="s">
        <v>41</v>
      </c>
      <c r="B105" s="20"/>
      <c r="C105" s="20"/>
      <c r="D105" s="20"/>
      <c r="E105" s="20"/>
      <c r="F105" s="20"/>
      <c r="G105" s="20"/>
    </row>
    <row r="107" ht="24.7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2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view="pageBreakPreview" topLeftCell="A85" zoomScale="70" workbookViewId="0">
      <selection activeCell="A106" activeCellId="0" sqref="A106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6384" style="1" width="9.140625"/>
  </cols>
  <sheetData>
    <row r="2">
      <c r="A2" s="2" t="s">
        <v>43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44</v>
      </c>
      <c r="B7" s="4" t="s">
        <v>45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" t="s">
        <v>46</v>
      </c>
      <c r="D8" s="7" t="s">
        <v>13</v>
      </c>
      <c r="E8" s="7"/>
      <c r="F8" s="7"/>
      <c r="G8" s="8" t="s">
        <v>47</v>
      </c>
    </row>
    <row r="9">
      <c r="A9" s="3"/>
      <c r="B9" s="9" t="s">
        <v>15</v>
      </c>
      <c r="C9" s="3"/>
      <c r="D9" s="10">
        <v>833968.76000000001</v>
      </c>
      <c r="E9" s="10">
        <v>191.13999999999999</v>
      </c>
      <c r="F9" s="11">
        <v>1.5444100000000001</v>
      </c>
      <c r="G9" s="8"/>
      <c r="H9" s="1">
        <v>833968.76000000001</v>
      </c>
      <c r="I9" s="1">
        <v>191.13999999999999</v>
      </c>
      <c r="J9" s="1">
        <v>1.5444100000000001</v>
      </c>
      <c r="K9" s="12">
        <f t="shared" ref="K9:M12" si="4">+H9-D9</f>
        <v>0</v>
      </c>
      <c r="L9" s="12">
        <f t="shared" si="4"/>
        <v>0</v>
      </c>
      <c r="M9" s="12">
        <f t="shared" si="4"/>
        <v>0</v>
      </c>
    </row>
    <row r="10">
      <c r="A10" s="3"/>
      <c r="B10" s="9" t="s">
        <v>16</v>
      </c>
      <c r="C10" s="3"/>
      <c r="D10" s="10">
        <v>1617185.54</v>
      </c>
      <c r="E10" s="10">
        <v>430.48000000000002</v>
      </c>
      <c r="F10" s="11">
        <v>3.69346</v>
      </c>
      <c r="G10" s="8"/>
      <c r="H10" s="1">
        <v>1617185.54</v>
      </c>
      <c r="I10" s="1">
        <v>430.48000000000002</v>
      </c>
      <c r="J10" s="1">
        <v>3.69346</v>
      </c>
      <c r="K10" s="12">
        <f t="shared" si="4"/>
        <v>0</v>
      </c>
      <c r="L10" s="12">
        <f t="shared" si="4"/>
        <v>0</v>
      </c>
      <c r="M10" s="12">
        <f t="shared" si="4"/>
        <v>0</v>
      </c>
    </row>
    <row r="11">
      <c r="A11" s="3"/>
      <c r="B11" s="9" t="s">
        <v>17</v>
      </c>
      <c r="C11" s="3"/>
      <c r="D11" s="10">
        <v>1657808.22</v>
      </c>
      <c r="E11" s="10">
        <v>440.81</v>
      </c>
      <c r="F11" s="11">
        <v>3.9363800000000002</v>
      </c>
      <c r="G11" s="8"/>
      <c r="H11" s="1">
        <v>1657808.22</v>
      </c>
      <c r="I11" s="1">
        <v>440.81</v>
      </c>
      <c r="J11" s="1">
        <v>3.9363800000000002</v>
      </c>
      <c r="K11" s="12">
        <f t="shared" si="4"/>
        <v>0</v>
      </c>
      <c r="L11" s="12">
        <f t="shared" si="4"/>
        <v>0</v>
      </c>
      <c r="M11" s="12">
        <f t="shared" si="4"/>
        <v>0</v>
      </c>
    </row>
    <row r="12">
      <c r="A12" s="3"/>
      <c r="B12" s="9" t="s">
        <v>18</v>
      </c>
      <c r="C12" s="3"/>
      <c r="D12" s="10">
        <v>2055921.26</v>
      </c>
      <c r="E12" s="10">
        <v>898.08000000000004</v>
      </c>
      <c r="F12" s="11">
        <v>5.54636</v>
      </c>
      <c r="G12" s="8"/>
      <c r="H12" s="1">
        <v>2055921.26</v>
      </c>
      <c r="I12" s="1">
        <v>898.08000000000004</v>
      </c>
      <c r="J12" s="1">
        <v>5.54636</v>
      </c>
      <c r="K12" s="12">
        <f t="shared" si="4"/>
        <v>0</v>
      </c>
      <c r="L12" s="12">
        <f t="shared" si="4"/>
        <v>0</v>
      </c>
      <c r="M12" s="12">
        <f t="shared" si="4"/>
        <v>0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15">
        <v>3.29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15">
        <v>3.6190000000000002</v>
      </c>
      <c r="G14" s="8"/>
    </row>
    <row r="15" ht="13.699999999999999" customHeight="1">
      <c r="A15" s="3"/>
      <c r="B15" s="13"/>
      <c r="C15" s="3"/>
      <c r="D15" s="14" t="s">
        <v>22</v>
      </c>
      <c r="E15" s="14"/>
      <c r="F15" s="15">
        <v>3.9809000000000001</v>
      </c>
      <c r="G15" s="8"/>
    </row>
    <row r="16" ht="13.699999999999999" customHeight="1">
      <c r="A16" s="3"/>
      <c r="B16" s="13" t="s">
        <v>23</v>
      </c>
      <c r="C16" s="3"/>
      <c r="D16" s="14" t="s">
        <v>20</v>
      </c>
      <c r="E16" s="14"/>
      <c r="F16" s="15">
        <v>2</v>
      </c>
      <c r="G16" s="8"/>
    </row>
    <row r="17" ht="13.699999999999999" customHeight="1">
      <c r="A17" s="3"/>
      <c r="B17" s="13"/>
      <c r="C17" s="3"/>
      <c r="D17" s="14" t="s">
        <v>21</v>
      </c>
      <c r="E17" s="14"/>
      <c r="F17" s="15">
        <v>2.2000000000000002</v>
      </c>
      <c r="G17" s="8"/>
    </row>
    <row r="18" ht="13.699999999999999" customHeight="1">
      <c r="A18" s="3"/>
      <c r="B18" s="13"/>
      <c r="C18" s="3"/>
      <c r="D18" s="14" t="s">
        <v>22</v>
      </c>
      <c r="E18" s="14"/>
      <c r="F18" s="15">
        <v>2.4199999999999999</v>
      </c>
      <c r="G18" s="8"/>
    </row>
    <row r="19" ht="13.699999999999999" customHeight="1">
      <c r="A19" s="3"/>
      <c r="B19" s="13" t="s">
        <v>24</v>
      </c>
      <c r="C19" s="3"/>
      <c r="D19" s="14" t="s">
        <v>20</v>
      </c>
      <c r="E19" s="14"/>
      <c r="F19" s="15">
        <v>2</v>
      </c>
      <c r="G19" s="8"/>
    </row>
    <row r="20" ht="13.699999999999999" customHeight="1">
      <c r="A20" s="3"/>
      <c r="B20" s="13"/>
      <c r="C20" s="3"/>
      <c r="D20" s="14" t="s">
        <v>21</v>
      </c>
      <c r="E20" s="14"/>
      <c r="F20" s="15">
        <v>2.2000000000000002</v>
      </c>
      <c r="G20" s="8"/>
    </row>
    <row r="21" ht="13.699999999999999" customHeight="1">
      <c r="A21" s="3"/>
      <c r="B21" s="13"/>
      <c r="C21" s="3"/>
      <c r="D21" s="14" t="s">
        <v>22</v>
      </c>
      <c r="E21" s="14"/>
      <c r="F21" s="15">
        <v>2.4199999999999999</v>
      </c>
      <c r="G21" s="8"/>
    </row>
    <row r="22" ht="13.699999999999999" customHeight="1">
      <c r="A22" s="3"/>
      <c r="B22" s="13" t="s">
        <v>25</v>
      </c>
      <c r="C22" s="3"/>
      <c r="D22" s="14" t="s">
        <v>20</v>
      </c>
      <c r="E22" s="14"/>
      <c r="F22" s="15">
        <v>2</v>
      </c>
      <c r="G22" s="8"/>
    </row>
    <row r="23" ht="13.699999999999999" customHeight="1">
      <c r="A23" s="3"/>
      <c r="B23" s="13"/>
      <c r="C23" s="3"/>
      <c r="D23" s="14" t="s">
        <v>21</v>
      </c>
      <c r="E23" s="14"/>
      <c r="F23" s="15">
        <v>2.2000000000000002</v>
      </c>
      <c r="G23" s="8"/>
    </row>
    <row r="24" ht="13.699999999999999" customHeight="1">
      <c r="A24" s="3"/>
      <c r="B24" s="13"/>
      <c r="C24" s="3"/>
      <c r="D24" s="14" t="s">
        <v>22</v>
      </c>
      <c r="E24" s="14"/>
      <c r="F24" s="15">
        <v>2.4199999999999999</v>
      </c>
      <c r="G24" s="8"/>
    </row>
    <row r="25" ht="13.699999999999999" customHeight="1">
      <c r="A25" s="3"/>
      <c r="B25" s="13" t="s">
        <v>26</v>
      </c>
      <c r="C25" s="3"/>
      <c r="D25" s="14" t="s">
        <v>20</v>
      </c>
      <c r="E25" s="14"/>
      <c r="F25" s="15">
        <v>1.4299999999999999</v>
      </c>
      <c r="G25" s="8"/>
    </row>
    <row r="26" ht="13.699999999999999" customHeight="1">
      <c r="A26" s="3"/>
      <c r="B26" s="13"/>
      <c r="C26" s="3"/>
      <c r="D26" s="14" t="s">
        <v>21</v>
      </c>
      <c r="E26" s="14"/>
      <c r="F26" s="15">
        <v>1.573</v>
      </c>
      <c r="G26" s="8"/>
    </row>
    <row r="27" ht="13.699999999999999" customHeight="1">
      <c r="A27" s="3"/>
      <c r="B27" s="13"/>
      <c r="C27" s="3"/>
      <c r="D27" s="14" t="s">
        <v>22</v>
      </c>
      <c r="E27" s="14"/>
      <c r="F27" s="15">
        <v>1.7302999999999999</v>
      </c>
      <c r="G27" s="8"/>
    </row>
    <row r="28" ht="13.699999999999999" customHeight="1">
      <c r="A28" s="3"/>
      <c r="B28" s="13" t="s">
        <v>27</v>
      </c>
      <c r="C28" s="3"/>
      <c r="D28" s="14" t="s">
        <v>20</v>
      </c>
      <c r="E28" s="14"/>
      <c r="F28" s="15">
        <v>1.4299999999999999</v>
      </c>
      <c r="G28" s="8"/>
    </row>
    <row r="29" ht="13.699999999999999" customHeight="1">
      <c r="A29" s="3"/>
      <c r="B29" s="13"/>
      <c r="C29" s="3"/>
      <c r="D29" s="14" t="s">
        <v>21</v>
      </c>
      <c r="E29" s="14"/>
      <c r="F29" s="15">
        <v>1.573</v>
      </c>
      <c r="G29" s="8"/>
    </row>
    <row r="30" ht="13.699999999999999" customHeight="1">
      <c r="A30" s="3"/>
      <c r="B30" s="13"/>
      <c r="C30" s="3"/>
      <c r="D30" s="14" t="s">
        <v>22</v>
      </c>
      <c r="E30" s="14"/>
      <c r="F30" s="15">
        <v>1.7302999999999999</v>
      </c>
      <c r="G30" s="8"/>
    </row>
    <row r="31" ht="13.699999999999999" customHeight="1">
      <c r="A31" s="3"/>
      <c r="B31" s="13" t="s">
        <v>28</v>
      </c>
      <c r="C31" s="3"/>
      <c r="D31" s="14" t="s">
        <v>20</v>
      </c>
      <c r="E31" s="14"/>
      <c r="F31" s="15">
        <v>1.4299999999999999</v>
      </c>
      <c r="G31" s="8"/>
    </row>
    <row r="32" ht="13.699999999999999" customHeight="1">
      <c r="A32" s="3"/>
      <c r="B32" s="13"/>
      <c r="C32" s="3"/>
      <c r="D32" s="14" t="s">
        <v>21</v>
      </c>
      <c r="E32" s="14"/>
      <c r="F32" s="15">
        <v>1.573</v>
      </c>
      <c r="G32" s="8"/>
    </row>
    <row r="33" ht="13.699999999999999" customHeight="1">
      <c r="A33" s="3"/>
      <c r="B33" s="13"/>
      <c r="C33" s="3"/>
      <c r="D33" s="14" t="s">
        <v>22</v>
      </c>
      <c r="E33" s="14"/>
      <c r="F33" s="15">
        <v>1.7302999999999999</v>
      </c>
      <c r="G33" s="8"/>
    </row>
    <row r="34" ht="13.699999999999999" customHeight="1">
      <c r="A34" s="3"/>
      <c r="B34" s="13" t="s">
        <v>29</v>
      </c>
      <c r="C34" s="3"/>
      <c r="D34" s="14" t="s">
        <v>20</v>
      </c>
      <c r="E34" s="14"/>
      <c r="F34" s="15">
        <v>1.4299999999999999</v>
      </c>
      <c r="G34" s="8"/>
    </row>
    <row r="35" ht="13.699999999999999" customHeight="1">
      <c r="A35" s="3"/>
      <c r="B35" s="13"/>
      <c r="C35" s="3"/>
      <c r="D35" s="14" t="s">
        <v>21</v>
      </c>
      <c r="E35" s="14"/>
      <c r="F35" s="15">
        <v>1.573</v>
      </c>
      <c r="G35" s="8"/>
    </row>
    <row r="36" ht="13.699999999999999" customHeight="1">
      <c r="A36" s="3"/>
      <c r="B36" s="13"/>
      <c r="C36" s="3"/>
      <c r="D36" s="14" t="s">
        <v>22</v>
      </c>
      <c r="E36" s="14"/>
      <c r="F36" s="15">
        <v>1.7302999999999999</v>
      </c>
      <c r="G36" s="8"/>
    </row>
    <row r="37" ht="96" customHeight="1">
      <c r="A37" s="3"/>
      <c r="B37" s="13" t="s">
        <v>30</v>
      </c>
      <c r="C37" s="3"/>
      <c r="D37" s="17" t="s">
        <v>20</v>
      </c>
      <c r="E37" s="17"/>
      <c r="F37" s="15">
        <v>3.29</v>
      </c>
      <c r="G37" s="8"/>
    </row>
    <row r="38" ht="96" customHeight="1">
      <c r="A38" s="3"/>
      <c r="B38" s="13"/>
      <c r="C38" s="3"/>
      <c r="D38" s="17" t="s">
        <v>21</v>
      </c>
      <c r="E38" s="17"/>
      <c r="F38" s="15">
        <v>3.6190000000000002</v>
      </c>
      <c r="G38" s="8"/>
    </row>
    <row r="39" ht="96" customHeight="1">
      <c r="A39" s="3"/>
      <c r="B39" s="13"/>
      <c r="C39" s="3"/>
      <c r="D39" s="17" t="s">
        <v>22</v>
      </c>
      <c r="E39" s="17"/>
      <c r="F39" s="15">
        <v>3.9809000000000001</v>
      </c>
      <c r="G39" s="8"/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15">
        <v>1.4299999999999999</v>
      </c>
      <c r="G40" s="8"/>
    </row>
    <row r="41" ht="13.699999999999999" customHeight="1">
      <c r="A41" s="3"/>
      <c r="B41" s="13"/>
      <c r="C41" s="3"/>
      <c r="D41" s="17" t="s">
        <v>21</v>
      </c>
      <c r="E41" s="17"/>
      <c r="F41" s="15">
        <v>1.573</v>
      </c>
      <c r="G41" s="8"/>
    </row>
    <row r="42" ht="13.699999999999999" customHeight="1">
      <c r="A42" s="3"/>
      <c r="B42" s="13"/>
      <c r="C42" s="3"/>
      <c r="D42" s="17" t="s">
        <v>22</v>
      </c>
      <c r="E42" s="17"/>
      <c r="F42" s="15">
        <v>1.7302999999999999</v>
      </c>
      <c r="G42" s="8"/>
    </row>
    <row r="43" ht="28.5" customHeight="1">
      <c r="A43" s="3"/>
      <c r="B43" s="13" t="s">
        <v>32</v>
      </c>
      <c r="C43" s="3"/>
      <c r="D43" s="17" t="s">
        <v>20</v>
      </c>
      <c r="E43" s="17"/>
      <c r="F43" s="15">
        <v>3.29</v>
      </c>
      <c r="G43" s="8"/>
    </row>
    <row r="44" ht="24.75" customHeight="1">
      <c r="A44" s="3"/>
      <c r="B44" s="13"/>
      <c r="C44" s="3"/>
      <c r="D44" s="17" t="s">
        <v>21</v>
      </c>
      <c r="E44" s="17"/>
      <c r="F44" s="15">
        <v>3.6190000000000002</v>
      </c>
      <c r="G44" s="8"/>
    </row>
    <row r="45" ht="27" customHeight="1">
      <c r="A45" s="3"/>
      <c r="B45" s="13"/>
      <c r="C45" s="3"/>
      <c r="D45" s="17" t="s">
        <v>22</v>
      </c>
      <c r="E45" s="17"/>
      <c r="F45" s="15">
        <v>3.9809000000000001</v>
      </c>
      <c r="G45" s="8"/>
    </row>
    <row r="46" ht="30" customHeight="1">
      <c r="A46" s="3"/>
      <c r="B46" s="13" t="s">
        <v>33</v>
      </c>
      <c r="C46" s="3"/>
      <c r="D46" s="17" t="s">
        <v>20</v>
      </c>
      <c r="E46" s="17"/>
      <c r="F46" s="15">
        <v>3.29</v>
      </c>
      <c r="G46" s="8"/>
    </row>
    <row r="47" ht="29.25" customHeight="1">
      <c r="A47" s="3"/>
      <c r="B47" s="13"/>
      <c r="C47" s="3"/>
      <c r="D47" s="17" t="s">
        <v>21</v>
      </c>
      <c r="E47" s="17"/>
      <c r="F47" s="15">
        <v>3.6190000000000002</v>
      </c>
      <c r="G47" s="8"/>
    </row>
    <row r="48" ht="33" customHeight="1">
      <c r="A48" s="3"/>
      <c r="B48" s="13"/>
      <c r="C48" s="3"/>
      <c r="D48" s="17" t="s">
        <v>22</v>
      </c>
      <c r="E48" s="17"/>
      <c r="F48" s="15">
        <v>3.9809000000000001</v>
      </c>
      <c r="G48" s="8"/>
    </row>
    <row r="49">
      <c r="A49" s="3"/>
      <c r="B49" s="13" t="s">
        <v>34</v>
      </c>
      <c r="C49" s="3"/>
      <c r="D49" s="17" t="s">
        <v>20</v>
      </c>
      <c r="E49" s="17"/>
      <c r="F49" s="15">
        <v>2</v>
      </c>
      <c r="G49" s="8"/>
    </row>
    <row r="50" ht="13.699999999999999" customHeight="1">
      <c r="A50" s="3"/>
      <c r="B50" s="13"/>
      <c r="C50" s="3"/>
      <c r="D50" s="17" t="s">
        <v>21</v>
      </c>
      <c r="E50" s="17"/>
      <c r="F50" s="15">
        <v>2.2000000000000002</v>
      </c>
      <c r="G50" s="8"/>
    </row>
    <row r="51" ht="13.699999999999999" customHeight="1">
      <c r="A51" s="3"/>
      <c r="B51" s="13"/>
      <c r="C51" s="3"/>
      <c r="D51" s="17" t="s">
        <v>22</v>
      </c>
      <c r="E51" s="17"/>
      <c r="F51" s="15">
        <v>2.4199999999999999</v>
      </c>
      <c r="G51" s="8"/>
    </row>
    <row r="52" ht="46.5" customHeight="1">
      <c r="A52" s="3"/>
      <c r="B52" s="13" t="s">
        <v>35</v>
      </c>
      <c r="C52" s="3"/>
      <c r="D52" s="17" t="s">
        <v>20</v>
      </c>
      <c r="E52" s="17"/>
      <c r="F52" s="15">
        <v>3.29</v>
      </c>
      <c r="G52" s="8"/>
    </row>
    <row r="53" ht="54.75" customHeight="1">
      <c r="A53" s="3"/>
      <c r="B53" s="13"/>
      <c r="C53" s="3"/>
      <c r="D53" s="17" t="s">
        <v>21</v>
      </c>
      <c r="E53" s="17"/>
      <c r="F53" s="15">
        <v>3.6190000000000002</v>
      </c>
      <c r="G53" s="8"/>
    </row>
    <row r="54" ht="54.75" customHeight="1">
      <c r="A54" s="3"/>
      <c r="B54" s="13"/>
      <c r="C54" s="3"/>
      <c r="D54" s="17" t="s">
        <v>22</v>
      </c>
      <c r="E54" s="17"/>
      <c r="F54" s="15">
        <v>3.9809000000000001</v>
      </c>
      <c r="G54" s="8"/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988374.44999999995</v>
      </c>
      <c r="E56" s="10">
        <v>214.84</v>
      </c>
      <c r="F56" s="11">
        <v>1.7825599999999999</v>
      </c>
      <c r="G56" s="8"/>
      <c r="H56" s="1">
        <v>988374.44999999995</v>
      </c>
      <c r="I56" s="1">
        <v>214.84</v>
      </c>
      <c r="J56" s="1">
        <v>1.7825599999999999</v>
      </c>
      <c r="K56" s="12">
        <f t="shared" ref="K56:M59" si="5">+H56-D56</f>
        <v>0</v>
      </c>
      <c r="L56" s="12">
        <f t="shared" si="5"/>
        <v>0</v>
      </c>
      <c r="M56" s="12">
        <f t="shared" si="5"/>
        <v>0</v>
      </c>
    </row>
    <row r="57">
      <c r="A57" s="3"/>
      <c r="B57" s="9" t="s">
        <v>16</v>
      </c>
      <c r="C57" s="3"/>
      <c r="D57" s="10">
        <v>1918854.9299999999</v>
      </c>
      <c r="E57" s="10">
        <v>483.86000000000001</v>
      </c>
      <c r="F57" s="11">
        <v>4.26654</v>
      </c>
      <c r="G57" s="8"/>
      <c r="H57" s="1">
        <v>1918854.9299999999</v>
      </c>
      <c r="I57" s="1">
        <v>483.86000000000001</v>
      </c>
      <c r="J57" s="1">
        <v>4.26654</v>
      </c>
      <c r="K57" s="12">
        <f t="shared" si="5"/>
        <v>0</v>
      </c>
      <c r="L57" s="12">
        <f t="shared" si="5"/>
        <v>0</v>
      </c>
      <c r="M57" s="12">
        <f t="shared" si="5"/>
        <v>0</v>
      </c>
    </row>
    <row r="58">
      <c r="A58" s="3"/>
      <c r="B58" s="9" t="s">
        <v>17</v>
      </c>
      <c r="C58" s="3"/>
      <c r="D58" s="10">
        <v>1969234.26</v>
      </c>
      <c r="E58" s="10">
        <v>495.47000000000003</v>
      </c>
      <c r="F58" s="11">
        <v>4.5586599999999997</v>
      </c>
      <c r="G58" s="8"/>
      <c r="H58" s="1">
        <v>1969234.26</v>
      </c>
      <c r="I58" s="1">
        <v>495.47000000000003</v>
      </c>
      <c r="J58" s="1">
        <v>4.5586599999999997</v>
      </c>
      <c r="K58" s="12">
        <f t="shared" si="5"/>
        <v>0</v>
      </c>
      <c r="L58" s="12">
        <f t="shared" si="5"/>
        <v>0</v>
      </c>
      <c r="M58" s="12">
        <f t="shared" si="5"/>
        <v>0</v>
      </c>
    </row>
    <row r="59">
      <c r="A59" s="3"/>
      <c r="B59" s="9" t="s">
        <v>18</v>
      </c>
      <c r="C59" s="3"/>
      <c r="D59" s="10">
        <v>2443303.21</v>
      </c>
      <c r="E59" s="10">
        <v>1009.4400000000001</v>
      </c>
      <c r="F59" s="11">
        <v>6.4284699999999999</v>
      </c>
      <c r="G59" s="8"/>
      <c r="H59" s="1">
        <v>2443303.21</v>
      </c>
      <c r="I59" s="1">
        <v>1009.4400000000001</v>
      </c>
      <c r="J59" s="1">
        <v>6.4284699999999999</v>
      </c>
      <c r="K59" s="12">
        <f t="shared" si="5"/>
        <v>0</v>
      </c>
      <c r="L59" s="12">
        <f t="shared" si="5"/>
        <v>0</v>
      </c>
      <c r="M59" s="12">
        <f t="shared" si="5"/>
        <v>0</v>
      </c>
    </row>
    <row r="60" ht="13.699999999999999" customHeight="1">
      <c r="A60" s="3"/>
      <c r="B60" s="13" t="s">
        <v>19</v>
      </c>
      <c r="C60" s="3"/>
      <c r="D60" s="14" t="s">
        <v>20</v>
      </c>
      <c r="E60" s="14"/>
      <c r="F60" s="15">
        <v>3.6200000000000001</v>
      </c>
      <c r="G60" s="8"/>
    </row>
    <row r="61" ht="13.699999999999999" customHeight="1">
      <c r="A61" s="3"/>
      <c r="B61" s="13"/>
      <c r="C61" s="3"/>
      <c r="D61" s="14" t="s">
        <v>21</v>
      </c>
      <c r="E61" s="14"/>
      <c r="F61" s="15">
        <v>4.4984599999999997</v>
      </c>
      <c r="G61" s="8"/>
    </row>
    <row r="62" ht="13.699999999999999" customHeight="1">
      <c r="A62" s="3"/>
      <c r="B62" s="13"/>
      <c r="C62" s="3"/>
      <c r="D62" s="14" t="s">
        <v>22</v>
      </c>
      <c r="E62" s="14"/>
      <c r="F62" s="15">
        <v>4.4984599999999997</v>
      </c>
      <c r="G62" s="8"/>
    </row>
    <row r="63" ht="13.699999999999999" customHeight="1">
      <c r="A63" s="3"/>
      <c r="B63" s="13" t="s">
        <v>23</v>
      </c>
      <c r="C63" s="3"/>
      <c r="D63" s="14" t="s">
        <v>20</v>
      </c>
      <c r="E63" s="14"/>
      <c r="F63" s="15">
        <v>3.1797900000000001</v>
      </c>
      <c r="G63" s="8"/>
    </row>
    <row r="64" ht="13.699999999999999" customHeight="1">
      <c r="A64" s="3"/>
      <c r="B64" s="13"/>
      <c r="C64" s="3"/>
      <c r="D64" s="14" t="s">
        <v>21</v>
      </c>
      <c r="E64" s="14"/>
      <c r="F64" s="15">
        <v>4.4984599999999997</v>
      </c>
      <c r="G64" s="8"/>
    </row>
    <row r="65" ht="13.699999999999999" customHeight="1">
      <c r="A65" s="3"/>
      <c r="B65" s="13"/>
      <c r="C65" s="3"/>
      <c r="D65" s="14" t="s">
        <v>22</v>
      </c>
      <c r="E65" s="14"/>
      <c r="F65" s="15">
        <v>4.4984599999999997</v>
      </c>
      <c r="G65" s="8"/>
    </row>
    <row r="66" ht="13.699999999999999" customHeight="1">
      <c r="A66" s="3"/>
      <c r="B66" s="13" t="s">
        <v>24</v>
      </c>
      <c r="C66" s="3"/>
      <c r="D66" s="14" t="s">
        <v>20</v>
      </c>
      <c r="E66" s="14"/>
      <c r="F66" s="15">
        <v>2.2000000000000002</v>
      </c>
      <c r="G66" s="8"/>
    </row>
    <row r="67" ht="13.699999999999999" customHeight="1">
      <c r="A67" s="3"/>
      <c r="B67" s="13"/>
      <c r="C67" s="3"/>
      <c r="D67" s="14" t="s">
        <v>21</v>
      </c>
      <c r="E67" s="14"/>
      <c r="F67" s="15">
        <v>4.4984599999999997</v>
      </c>
      <c r="G67" s="8"/>
    </row>
    <row r="68" ht="13.699999999999999" customHeight="1">
      <c r="A68" s="3"/>
      <c r="B68" s="13"/>
      <c r="C68" s="3"/>
      <c r="D68" s="14" t="s">
        <v>22</v>
      </c>
      <c r="E68" s="14"/>
      <c r="F68" s="15">
        <v>4.4984599999999997</v>
      </c>
      <c r="G68" s="8"/>
    </row>
    <row r="69" ht="13.699999999999999" customHeight="1">
      <c r="A69" s="3"/>
      <c r="B69" s="13" t="s">
        <v>37</v>
      </c>
      <c r="C69" s="3"/>
      <c r="D69" s="14" t="s">
        <v>20</v>
      </c>
      <c r="E69" s="14"/>
      <c r="F69" s="15">
        <v>3.1797900000000001</v>
      </c>
      <c r="G69" s="8"/>
    </row>
    <row r="70" ht="13.699999999999999" customHeight="1">
      <c r="A70" s="3"/>
      <c r="B70" s="13"/>
      <c r="C70" s="3"/>
      <c r="D70" s="14" t="s">
        <v>21</v>
      </c>
      <c r="E70" s="14"/>
      <c r="F70" s="15">
        <v>4.4984599999999997</v>
      </c>
      <c r="G70" s="8"/>
    </row>
    <row r="71" ht="13.699999999999999" customHeight="1">
      <c r="A71" s="3"/>
      <c r="B71" s="13"/>
      <c r="C71" s="3"/>
      <c r="D71" s="14" t="s">
        <v>22</v>
      </c>
      <c r="E71" s="14"/>
      <c r="F71" s="15">
        <v>4.4984599999999997</v>
      </c>
      <c r="G71" s="8"/>
    </row>
    <row r="72" ht="13.699999999999999" customHeight="1">
      <c r="A72" s="3"/>
      <c r="B72" s="13" t="s">
        <v>26</v>
      </c>
      <c r="C72" s="3"/>
      <c r="D72" s="14" t="s">
        <v>20</v>
      </c>
      <c r="E72" s="14"/>
      <c r="F72" s="15">
        <v>2.3500000000000001</v>
      </c>
      <c r="G72" s="8"/>
    </row>
    <row r="73" ht="13.699999999999999" customHeight="1">
      <c r="A73" s="3"/>
      <c r="B73" s="13"/>
      <c r="C73" s="3"/>
      <c r="D73" s="14" t="s">
        <v>21</v>
      </c>
      <c r="E73" s="14"/>
      <c r="F73" s="15">
        <v>4.4984599999999997</v>
      </c>
      <c r="G73" s="8"/>
    </row>
    <row r="74" ht="13.699999999999999" customHeight="1">
      <c r="A74" s="3"/>
      <c r="B74" s="13"/>
      <c r="C74" s="3"/>
      <c r="D74" s="14" t="s">
        <v>22</v>
      </c>
      <c r="E74" s="14"/>
      <c r="F74" s="15">
        <v>4.4984599999999997</v>
      </c>
      <c r="G74" s="8"/>
    </row>
    <row r="75" ht="13.699999999999999" customHeight="1">
      <c r="A75" s="3"/>
      <c r="B75" s="13" t="s">
        <v>27</v>
      </c>
      <c r="C75" s="3"/>
      <c r="D75" s="14" t="s">
        <v>20</v>
      </c>
      <c r="E75" s="14"/>
      <c r="F75" s="15">
        <v>1.5700000000000001</v>
      </c>
      <c r="G75" s="8"/>
    </row>
    <row r="76" ht="13.699999999999999" customHeight="1">
      <c r="A76" s="3"/>
      <c r="B76" s="13"/>
      <c r="C76" s="3"/>
      <c r="D76" s="14" t="s">
        <v>21</v>
      </c>
      <c r="E76" s="14"/>
      <c r="F76" s="15">
        <v>4.4984599999999997</v>
      </c>
      <c r="G76" s="8"/>
    </row>
    <row r="77" ht="13.699999999999999" customHeight="1">
      <c r="A77" s="3"/>
      <c r="B77" s="13"/>
      <c r="C77" s="3"/>
      <c r="D77" s="14" t="s">
        <v>22</v>
      </c>
      <c r="E77" s="14"/>
      <c r="F77" s="15">
        <v>4.4984599999999997</v>
      </c>
      <c r="G77" s="8"/>
    </row>
    <row r="78" ht="13.699999999999999" customHeight="1">
      <c r="A78" s="3"/>
      <c r="B78" s="13" t="s">
        <v>28</v>
      </c>
      <c r="C78" s="3"/>
      <c r="D78" s="14" t="s">
        <v>20</v>
      </c>
      <c r="E78" s="14"/>
      <c r="F78" s="15">
        <v>2.3500000000000001</v>
      </c>
      <c r="G78" s="8"/>
    </row>
    <row r="79" ht="13.699999999999999" customHeight="1">
      <c r="A79" s="3"/>
      <c r="B79" s="13"/>
      <c r="C79" s="3"/>
      <c r="D79" s="14" t="s">
        <v>21</v>
      </c>
      <c r="E79" s="14"/>
      <c r="F79" s="15">
        <v>4.4984599999999997</v>
      </c>
      <c r="G79" s="8"/>
    </row>
    <row r="80" ht="13.699999999999999" customHeight="1">
      <c r="A80" s="3"/>
      <c r="B80" s="13"/>
      <c r="C80" s="3"/>
      <c r="D80" s="14" t="s">
        <v>22</v>
      </c>
      <c r="E80" s="14"/>
      <c r="F80" s="15">
        <v>4.4984599999999997</v>
      </c>
      <c r="G80" s="8"/>
    </row>
    <row r="81" ht="13.699999999999999" customHeight="1">
      <c r="A81" s="3"/>
      <c r="B81" s="13" t="s">
        <v>29</v>
      </c>
      <c r="C81" s="3"/>
      <c r="D81" s="14" t="s">
        <v>20</v>
      </c>
      <c r="E81" s="14"/>
      <c r="F81" s="15">
        <v>1.5700000000000001</v>
      </c>
      <c r="G81" s="8"/>
    </row>
    <row r="82" ht="13.699999999999999" customHeight="1">
      <c r="A82" s="3"/>
      <c r="B82" s="13"/>
      <c r="C82" s="3"/>
      <c r="D82" s="14" t="s">
        <v>21</v>
      </c>
      <c r="E82" s="14"/>
      <c r="F82" s="15">
        <v>4.4984599999999997</v>
      </c>
      <c r="G82" s="8"/>
    </row>
    <row r="83" ht="13.699999999999999" customHeight="1">
      <c r="A83" s="3"/>
      <c r="B83" s="13"/>
      <c r="C83" s="3"/>
      <c r="D83" s="14" t="s">
        <v>22</v>
      </c>
      <c r="E83" s="14"/>
      <c r="F83" s="15">
        <v>4.4984599999999997</v>
      </c>
      <c r="G83" s="8"/>
    </row>
    <row r="84" ht="96" customHeight="1">
      <c r="A84" s="3"/>
      <c r="B84" s="13" t="s">
        <v>30</v>
      </c>
      <c r="C84" s="3"/>
      <c r="D84" s="17" t="s">
        <v>20</v>
      </c>
      <c r="E84" s="17"/>
      <c r="F84" s="15">
        <v>3.6200000000000001</v>
      </c>
      <c r="G84" s="8"/>
    </row>
    <row r="85" ht="96" customHeight="1">
      <c r="A85" s="3"/>
      <c r="B85" s="13"/>
      <c r="C85" s="3"/>
      <c r="D85" s="17" t="s">
        <v>21</v>
      </c>
      <c r="E85" s="17"/>
      <c r="F85" s="15">
        <v>4.4984599999999997</v>
      </c>
      <c r="G85" s="8"/>
    </row>
    <row r="86" ht="96" customHeight="1">
      <c r="A86" s="3"/>
      <c r="B86" s="13"/>
      <c r="C86" s="3"/>
      <c r="D86" s="17" t="s">
        <v>22</v>
      </c>
      <c r="E86" s="17"/>
      <c r="F86" s="15">
        <v>4.4984599999999997</v>
      </c>
      <c r="G86" s="8"/>
    </row>
    <row r="87" ht="13.699999999999999" customHeight="1">
      <c r="A87" s="3"/>
      <c r="B87" s="13" t="s">
        <v>31</v>
      </c>
      <c r="C87" s="3"/>
      <c r="D87" s="17" t="s">
        <v>20</v>
      </c>
      <c r="E87" s="17"/>
      <c r="F87" s="15">
        <v>2.3500000000000001</v>
      </c>
      <c r="G87" s="8"/>
    </row>
    <row r="88" ht="13.699999999999999" customHeight="1">
      <c r="A88" s="3"/>
      <c r="B88" s="13"/>
      <c r="C88" s="3"/>
      <c r="D88" s="17" t="s">
        <v>21</v>
      </c>
      <c r="E88" s="17"/>
      <c r="F88" s="15">
        <v>4.4984599999999997</v>
      </c>
      <c r="G88" s="8"/>
    </row>
    <row r="89" ht="13.699999999999999" customHeight="1">
      <c r="A89" s="3"/>
      <c r="B89" s="13"/>
      <c r="C89" s="3"/>
      <c r="D89" s="17" t="s">
        <v>22</v>
      </c>
      <c r="E89" s="17"/>
      <c r="F89" s="15">
        <v>4.4984599999999997</v>
      </c>
      <c r="G89" s="8"/>
    </row>
    <row r="90" ht="28.5" customHeight="1">
      <c r="A90" s="3"/>
      <c r="B90" s="13" t="s">
        <v>32</v>
      </c>
      <c r="C90" s="3"/>
      <c r="D90" s="17" t="s">
        <v>20</v>
      </c>
      <c r="E90" s="17"/>
      <c r="F90" s="15">
        <v>3.6200000000000001</v>
      </c>
      <c r="G90" s="8"/>
    </row>
    <row r="91" ht="24.75" customHeight="1">
      <c r="A91" s="3"/>
      <c r="B91" s="13"/>
      <c r="C91" s="3"/>
      <c r="D91" s="17" t="s">
        <v>21</v>
      </c>
      <c r="E91" s="17"/>
      <c r="F91" s="15">
        <v>4.4984599999999997</v>
      </c>
      <c r="G91" s="8"/>
    </row>
    <row r="92" ht="27" customHeight="1">
      <c r="A92" s="3"/>
      <c r="B92" s="13"/>
      <c r="C92" s="3"/>
      <c r="D92" s="17" t="s">
        <v>22</v>
      </c>
      <c r="E92" s="17"/>
      <c r="F92" s="15">
        <v>4.4984599999999997</v>
      </c>
      <c r="G92" s="8"/>
    </row>
    <row r="93" ht="30" customHeight="1">
      <c r="A93" s="3"/>
      <c r="B93" s="13" t="s">
        <v>33</v>
      </c>
      <c r="C93" s="3"/>
      <c r="D93" s="17" t="s">
        <v>20</v>
      </c>
      <c r="E93" s="17"/>
      <c r="F93" s="15">
        <v>3.6200000000000001</v>
      </c>
      <c r="G93" s="8"/>
    </row>
    <row r="94" ht="29.25" customHeight="1">
      <c r="A94" s="3"/>
      <c r="B94" s="13"/>
      <c r="C94" s="3"/>
      <c r="D94" s="17" t="s">
        <v>21</v>
      </c>
      <c r="E94" s="17"/>
      <c r="F94" s="15">
        <v>4.4984599999999997</v>
      </c>
      <c r="G94" s="8"/>
    </row>
    <row r="95" ht="33" customHeight="1">
      <c r="A95" s="3"/>
      <c r="B95" s="13"/>
      <c r="C95" s="3"/>
      <c r="D95" s="17" t="s">
        <v>22</v>
      </c>
      <c r="E95" s="17"/>
      <c r="F95" s="15">
        <v>4.4984599999999997</v>
      </c>
      <c r="G95" s="8"/>
    </row>
    <row r="96">
      <c r="A96" s="3"/>
      <c r="B96" s="13" t="s">
        <v>34</v>
      </c>
      <c r="C96" s="3"/>
      <c r="D96" s="17" t="s">
        <v>20</v>
      </c>
      <c r="E96" s="17"/>
      <c r="F96" s="15">
        <v>2.2000000000000002</v>
      </c>
      <c r="G96" s="8"/>
    </row>
    <row r="97" ht="13.699999999999999" customHeight="1">
      <c r="A97" s="3"/>
      <c r="B97" s="13"/>
      <c r="C97" s="3"/>
      <c r="D97" s="17" t="s">
        <v>21</v>
      </c>
      <c r="E97" s="17"/>
      <c r="F97" s="15">
        <v>4.4984599999999997</v>
      </c>
      <c r="G97" s="8"/>
    </row>
    <row r="98" ht="13.699999999999999" customHeight="1">
      <c r="A98" s="3"/>
      <c r="B98" s="13"/>
      <c r="C98" s="3"/>
      <c r="D98" s="17" t="s">
        <v>22</v>
      </c>
      <c r="E98" s="17"/>
      <c r="F98" s="15">
        <v>4.4984599999999997</v>
      </c>
      <c r="G98" s="8"/>
    </row>
    <row r="99" ht="46.5" customHeight="1">
      <c r="A99" s="3"/>
      <c r="B99" s="13" t="s">
        <v>38</v>
      </c>
      <c r="C99" s="3"/>
      <c r="D99" s="17" t="s">
        <v>20</v>
      </c>
      <c r="E99" s="17"/>
      <c r="F99" s="15">
        <v>3.6200000000000001</v>
      </c>
      <c r="G99" s="8"/>
    </row>
    <row r="100" ht="54.75" customHeight="1">
      <c r="A100" s="3"/>
      <c r="B100" s="13"/>
      <c r="C100" s="3"/>
      <c r="D100" s="17" t="s">
        <v>21</v>
      </c>
      <c r="E100" s="17"/>
      <c r="F100" s="15">
        <v>4.4984599999999997</v>
      </c>
      <c r="G100" s="8"/>
    </row>
    <row r="101" ht="54.75" customHeight="1">
      <c r="A101" s="3"/>
      <c r="B101" s="13"/>
      <c r="C101" s="3"/>
      <c r="D101" s="17" t="s">
        <v>22</v>
      </c>
      <c r="E101" s="17"/>
      <c r="F101" s="15">
        <v>4.4984599999999997</v>
      </c>
      <c r="G101" s="8"/>
    </row>
    <row r="102">
      <c r="A102" s="18"/>
      <c r="B102" s="19"/>
      <c r="C102" s="1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6.25" customHeight="1">
      <c r="A105" s="20" t="s">
        <v>48</v>
      </c>
      <c r="B105" s="20"/>
      <c r="C105" s="20"/>
      <c r="D105" s="20"/>
      <c r="E105" s="20"/>
      <c r="F105" s="20"/>
      <c r="G105" s="20"/>
    </row>
    <row r="107" ht="24.7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2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view="pageBreakPreview" topLeftCell="A86" zoomScale="80" workbookViewId="0">
      <selection activeCell="F62" activeCellId="0" sqref="F60:F101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6384" style="1" width="9.140625"/>
  </cols>
  <sheetData>
    <row r="2">
      <c r="A2" s="2" t="s">
        <v>49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50</v>
      </c>
      <c r="B7" s="4" t="s">
        <v>51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22" t="s">
        <v>52</v>
      </c>
      <c r="D8" s="7" t="s">
        <v>13</v>
      </c>
      <c r="E8" s="7"/>
      <c r="F8" s="7"/>
      <c r="G8" s="23" t="s">
        <v>53</v>
      </c>
    </row>
    <row r="9">
      <c r="A9" s="3"/>
      <c r="B9" s="9" t="s">
        <v>15</v>
      </c>
      <c r="C9" s="3"/>
      <c r="D9" s="10">
        <v>1583439.5900000001</v>
      </c>
      <c r="E9" s="10">
        <v>42.009999999999998</v>
      </c>
      <c r="F9" s="11">
        <v>2.0650599999999999</v>
      </c>
      <c r="G9" s="8"/>
      <c r="H9" s="1">
        <v>1583439.5900000001</v>
      </c>
      <c r="I9" s="1">
        <v>42.009999999999998</v>
      </c>
      <c r="J9" s="1">
        <v>2.0650599999999999</v>
      </c>
      <c r="K9" s="12">
        <f t="shared" ref="K9:M12" si="6">+H9-D9</f>
        <v>0</v>
      </c>
      <c r="L9" s="12">
        <f t="shared" si="6"/>
        <v>0</v>
      </c>
      <c r="M9" s="12">
        <f t="shared" si="6"/>
        <v>0</v>
      </c>
    </row>
    <row r="10">
      <c r="A10" s="3"/>
      <c r="B10" s="9" t="s">
        <v>16</v>
      </c>
      <c r="C10" s="3"/>
      <c r="D10" s="10">
        <v>2013676.5800000001</v>
      </c>
      <c r="E10" s="10">
        <v>78.5</v>
      </c>
      <c r="F10" s="11">
        <v>4.5484</v>
      </c>
      <c r="G10" s="8"/>
      <c r="H10" s="1">
        <v>2013676.5800000001</v>
      </c>
      <c r="I10" s="1">
        <v>78.5</v>
      </c>
      <c r="J10" s="1">
        <v>4.5484</v>
      </c>
      <c r="K10" s="12">
        <f t="shared" si="6"/>
        <v>0</v>
      </c>
      <c r="L10" s="12">
        <f t="shared" si="6"/>
        <v>0</v>
      </c>
      <c r="M10" s="12">
        <f t="shared" si="6"/>
        <v>0</v>
      </c>
    </row>
    <row r="11">
      <c r="A11" s="3"/>
      <c r="B11" s="9" t="s">
        <v>17</v>
      </c>
      <c r="C11" s="3"/>
      <c r="D11" s="10">
        <v>2236367.9300000002</v>
      </c>
      <c r="E11" s="10">
        <v>151.12</v>
      </c>
      <c r="F11" s="11">
        <v>4.9593400000000001</v>
      </c>
      <c r="G11" s="8"/>
      <c r="H11" s="1">
        <v>2236367.9300000002</v>
      </c>
      <c r="I11" s="1">
        <v>151.12</v>
      </c>
      <c r="J11" s="1">
        <v>4.9593400000000001</v>
      </c>
      <c r="K11" s="12">
        <f t="shared" si="6"/>
        <v>0</v>
      </c>
      <c r="L11" s="12">
        <f t="shared" si="6"/>
        <v>0</v>
      </c>
      <c r="M11" s="12">
        <f t="shared" si="6"/>
        <v>0</v>
      </c>
    </row>
    <row r="12">
      <c r="A12" s="3"/>
      <c r="B12" s="9" t="s">
        <v>18</v>
      </c>
      <c r="C12" s="3"/>
      <c r="D12" s="10">
        <v>2446353.8700000001</v>
      </c>
      <c r="E12" s="10">
        <v>533.63</v>
      </c>
      <c r="F12" s="11">
        <v>5.4211999999999998</v>
      </c>
      <c r="G12" s="8"/>
      <c r="H12" s="1">
        <v>2446353.8700000001</v>
      </c>
      <c r="I12" s="1">
        <v>533.63</v>
      </c>
      <c r="J12" s="1">
        <v>5.4211999999999998</v>
      </c>
      <c r="K12" s="12">
        <f t="shared" si="6"/>
        <v>0</v>
      </c>
      <c r="L12" s="12">
        <f t="shared" si="6"/>
        <v>0</v>
      </c>
      <c r="M12" s="12">
        <f t="shared" si="6"/>
        <v>0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24">
        <v>2.4834999999999998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24">
        <v>2.4918300000000002</v>
      </c>
      <c r="G14" s="8"/>
    </row>
    <row r="15" ht="13.699999999999999" customHeight="1">
      <c r="A15" s="3"/>
      <c r="B15" s="13"/>
      <c r="C15" s="3"/>
      <c r="D15" s="14" t="s">
        <v>22</v>
      </c>
      <c r="E15" s="14"/>
      <c r="F15" s="24">
        <v>5.5337899999999998</v>
      </c>
      <c r="G15" s="8"/>
    </row>
    <row r="16" ht="13.699999999999999" customHeight="1">
      <c r="A16" s="3"/>
      <c r="B16" s="13" t="s">
        <v>23</v>
      </c>
      <c r="C16" s="3"/>
      <c r="D16" s="14" t="s">
        <v>20</v>
      </c>
      <c r="E16" s="14"/>
      <c r="F16" s="24">
        <v>1.2835000000000001</v>
      </c>
      <c r="G16" s="8"/>
    </row>
    <row r="17" ht="13.699999999999999" customHeight="1">
      <c r="A17" s="3"/>
      <c r="B17" s="13"/>
      <c r="C17" s="3"/>
      <c r="D17" s="14" t="s">
        <v>21</v>
      </c>
      <c r="E17" s="14"/>
      <c r="F17" s="24">
        <v>1.29183</v>
      </c>
      <c r="G17" s="8"/>
    </row>
    <row r="18" ht="13.699999999999999" customHeight="1">
      <c r="A18" s="3"/>
      <c r="B18" s="13"/>
      <c r="C18" s="3"/>
      <c r="D18" s="14" t="s">
        <v>22</v>
      </c>
      <c r="E18" s="14"/>
      <c r="F18" s="24">
        <v>5.5337899999999998</v>
      </c>
      <c r="G18" s="8"/>
    </row>
    <row r="19" ht="13.699999999999999" customHeight="1">
      <c r="A19" s="3"/>
      <c r="B19" s="13" t="s">
        <v>24</v>
      </c>
      <c r="C19" s="3"/>
      <c r="D19" s="14" t="s">
        <v>20</v>
      </c>
      <c r="E19" s="14"/>
      <c r="F19" s="24">
        <v>1.2835000000000001</v>
      </c>
      <c r="G19" s="8"/>
    </row>
    <row r="20" ht="13.699999999999999" customHeight="1">
      <c r="A20" s="3"/>
      <c r="B20" s="13"/>
      <c r="C20" s="3"/>
      <c r="D20" s="14" t="s">
        <v>21</v>
      </c>
      <c r="E20" s="14"/>
      <c r="F20" s="24">
        <v>1.29183</v>
      </c>
      <c r="G20" s="8"/>
    </row>
    <row r="21" ht="13.699999999999999" customHeight="1">
      <c r="A21" s="3"/>
      <c r="B21" s="13"/>
      <c r="C21" s="3"/>
      <c r="D21" s="14" t="s">
        <v>22</v>
      </c>
      <c r="E21" s="14"/>
      <c r="F21" s="24">
        <v>5.5337899999999998</v>
      </c>
      <c r="G21" s="8"/>
    </row>
    <row r="22" ht="13.699999999999999" customHeight="1">
      <c r="A22" s="3"/>
      <c r="B22" s="13" t="s">
        <v>25</v>
      </c>
      <c r="C22" s="3"/>
      <c r="D22" s="14" t="s">
        <v>20</v>
      </c>
      <c r="E22" s="14"/>
      <c r="F22" s="24">
        <v>1.2835000000000001</v>
      </c>
      <c r="G22" s="8"/>
    </row>
    <row r="23" ht="13.699999999999999" customHeight="1">
      <c r="A23" s="3"/>
      <c r="B23" s="13"/>
      <c r="C23" s="3"/>
      <c r="D23" s="14" t="s">
        <v>21</v>
      </c>
      <c r="E23" s="14"/>
      <c r="F23" s="24">
        <v>1.29183</v>
      </c>
      <c r="G23" s="8"/>
    </row>
    <row r="24" ht="13.699999999999999" customHeight="1">
      <c r="A24" s="3"/>
      <c r="B24" s="13"/>
      <c r="C24" s="3"/>
      <c r="D24" s="14" t="s">
        <v>22</v>
      </c>
      <c r="E24" s="14"/>
      <c r="F24" s="24">
        <v>5.5337899999999998</v>
      </c>
      <c r="G24" s="8"/>
    </row>
    <row r="25" ht="13.699999999999999" customHeight="1">
      <c r="A25" s="3"/>
      <c r="B25" s="13" t="s">
        <v>26</v>
      </c>
      <c r="C25" s="3"/>
      <c r="D25" s="14" t="s">
        <v>20</v>
      </c>
      <c r="E25" s="14"/>
      <c r="F25" s="24">
        <v>1.2835000000000001</v>
      </c>
      <c r="G25" s="8"/>
    </row>
    <row r="26" ht="13.699999999999999" customHeight="1">
      <c r="A26" s="3"/>
      <c r="B26" s="13"/>
      <c r="C26" s="3"/>
      <c r="D26" s="14" t="s">
        <v>21</v>
      </c>
      <c r="E26" s="14"/>
      <c r="F26" s="24">
        <v>1.29183</v>
      </c>
      <c r="G26" s="8"/>
    </row>
    <row r="27" ht="13.699999999999999" customHeight="1">
      <c r="A27" s="3"/>
      <c r="B27" s="13"/>
      <c r="C27" s="3"/>
      <c r="D27" s="14" t="s">
        <v>22</v>
      </c>
      <c r="E27" s="14"/>
      <c r="F27" s="24">
        <v>5.5337899999999998</v>
      </c>
      <c r="G27" s="8"/>
    </row>
    <row r="28" ht="13.699999999999999" customHeight="1">
      <c r="A28" s="3"/>
      <c r="B28" s="13" t="s">
        <v>27</v>
      </c>
      <c r="C28" s="3"/>
      <c r="D28" s="14" t="s">
        <v>20</v>
      </c>
      <c r="E28" s="14"/>
      <c r="F28" s="24">
        <v>1.2835000000000001</v>
      </c>
      <c r="G28" s="8"/>
    </row>
    <row r="29" ht="13.699999999999999" customHeight="1">
      <c r="A29" s="3"/>
      <c r="B29" s="13"/>
      <c r="C29" s="3"/>
      <c r="D29" s="14" t="s">
        <v>21</v>
      </c>
      <c r="E29" s="14"/>
      <c r="F29" s="24">
        <v>1.29183</v>
      </c>
      <c r="G29" s="8"/>
    </row>
    <row r="30" ht="13.699999999999999" customHeight="1">
      <c r="A30" s="3"/>
      <c r="B30" s="13"/>
      <c r="C30" s="3"/>
      <c r="D30" s="14" t="s">
        <v>22</v>
      </c>
      <c r="E30" s="14"/>
      <c r="F30" s="24">
        <v>5.5337899999999998</v>
      </c>
      <c r="G30" s="8"/>
    </row>
    <row r="31" ht="13.699999999999999" customHeight="1">
      <c r="A31" s="3"/>
      <c r="B31" s="13" t="s">
        <v>28</v>
      </c>
      <c r="C31" s="3"/>
      <c r="D31" s="14" t="s">
        <v>20</v>
      </c>
      <c r="E31" s="14"/>
      <c r="F31" s="24">
        <v>1.2835000000000001</v>
      </c>
      <c r="G31" s="8"/>
    </row>
    <row r="32" ht="13.699999999999999" customHeight="1">
      <c r="A32" s="3"/>
      <c r="B32" s="13"/>
      <c r="C32" s="3"/>
      <c r="D32" s="14" t="s">
        <v>21</v>
      </c>
      <c r="E32" s="14"/>
      <c r="F32" s="24">
        <v>1.29183</v>
      </c>
      <c r="G32" s="8"/>
    </row>
    <row r="33" ht="13.699999999999999" customHeight="1">
      <c r="A33" s="3"/>
      <c r="B33" s="13"/>
      <c r="C33" s="3"/>
      <c r="D33" s="14" t="s">
        <v>22</v>
      </c>
      <c r="E33" s="14"/>
      <c r="F33" s="24">
        <v>5.5337899999999998</v>
      </c>
      <c r="G33" s="8"/>
    </row>
    <row r="34" ht="13.699999999999999" customHeight="1">
      <c r="A34" s="3"/>
      <c r="B34" s="13" t="s">
        <v>29</v>
      </c>
      <c r="C34" s="3"/>
      <c r="D34" s="14" t="s">
        <v>20</v>
      </c>
      <c r="E34" s="14"/>
      <c r="F34" s="24">
        <v>1.2835000000000001</v>
      </c>
      <c r="G34" s="8"/>
    </row>
    <row r="35" ht="13.699999999999999" customHeight="1">
      <c r="A35" s="3"/>
      <c r="B35" s="13"/>
      <c r="C35" s="3"/>
      <c r="D35" s="14" t="s">
        <v>21</v>
      </c>
      <c r="E35" s="14"/>
      <c r="F35" s="24">
        <v>1.29183</v>
      </c>
      <c r="G35" s="8"/>
    </row>
    <row r="36" ht="13.699999999999999" customHeight="1">
      <c r="A36" s="3"/>
      <c r="B36" s="13"/>
      <c r="C36" s="3"/>
      <c r="D36" s="14" t="s">
        <v>22</v>
      </c>
      <c r="E36" s="14"/>
      <c r="F36" s="24">
        <v>5.5337899999999998</v>
      </c>
      <c r="G36" s="8"/>
    </row>
    <row r="37" ht="96" customHeight="1">
      <c r="A37" s="3"/>
      <c r="B37" s="13" t="s">
        <v>30</v>
      </c>
      <c r="C37" s="3"/>
      <c r="D37" s="17" t="s">
        <v>20</v>
      </c>
      <c r="E37" s="17"/>
      <c r="F37" s="24">
        <v>2.4834999999999998</v>
      </c>
      <c r="G37" s="8"/>
    </row>
    <row r="38" ht="96" customHeight="1">
      <c r="A38" s="3"/>
      <c r="B38" s="13"/>
      <c r="C38" s="3"/>
      <c r="D38" s="17" t="s">
        <v>21</v>
      </c>
      <c r="E38" s="17"/>
      <c r="F38" s="24">
        <v>2.4918300000000002</v>
      </c>
      <c r="G38" s="8"/>
    </row>
    <row r="39" ht="96" customHeight="1">
      <c r="A39" s="3"/>
      <c r="B39" s="13"/>
      <c r="C39" s="3"/>
      <c r="D39" s="17" t="s">
        <v>22</v>
      </c>
      <c r="E39" s="17"/>
      <c r="F39" s="24">
        <v>5.5337899999999998</v>
      </c>
      <c r="G39" s="8"/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24">
        <v>1.2835000000000001</v>
      </c>
      <c r="G40" s="8"/>
    </row>
    <row r="41" ht="13.699999999999999" customHeight="1">
      <c r="A41" s="3"/>
      <c r="B41" s="13"/>
      <c r="C41" s="3"/>
      <c r="D41" s="17" t="s">
        <v>21</v>
      </c>
      <c r="E41" s="17"/>
      <c r="F41" s="24">
        <v>1.29183</v>
      </c>
      <c r="G41" s="8"/>
    </row>
    <row r="42" ht="13.699999999999999" customHeight="1">
      <c r="A42" s="3"/>
      <c r="B42" s="13"/>
      <c r="C42" s="3"/>
      <c r="D42" s="17" t="s">
        <v>22</v>
      </c>
      <c r="E42" s="17"/>
      <c r="F42" s="24">
        <v>5.5337899999999998</v>
      </c>
      <c r="G42" s="8"/>
    </row>
    <row r="43" ht="28.5" customHeight="1">
      <c r="A43" s="3"/>
      <c r="B43" s="13" t="s">
        <v>32</v>
      </c>
      <c r="C43" s="3"/>
      <c r="D43" s="17" t="s">
        <v>20</v>
      </c>
      <c r="E43" s="17"/>
      <c r="F43" s="24">
        <v>2.4834999999999998</v>
      </c>
      <c r="G43" s="8"/>
    </row>
    <row r="44" ht="24.75" customHeight="1">
      <c r="A44" s="3"/>
      <c r="B44" s="13"/>
      <c r="C44" s="3"/>
      <c r="D44" s="17" t="s">
        <v>21</v>
      </c>
      <c r="E44" s="17"/>
      <c r="F44" s="24">
        <v>2.4918300000000002</v>
      </c>
      <c r="G44" s="8"/>
    </row>
    <row r="45" ht="27" customHeight="1">
      <c r="A45" s="3"/>
      <c r="B45" s="13"/>
      <c r="C45" s="3"/>
      <c r="D45" s="17" t="s">
        <v>22</v>
      </c>
      <c r="E45" s="17"/>
      <c r="F45" s="24">
        <v>5.5337899999999998</v>
      </c>
      <c r="G45" s="8"/>
    </row>
    <row r="46" ht="30" customHeight="1">
      <c r="A46" s="3"/>
      <c r="B46" s="13" t="s">
        <v>33</v>
      </c>
      <c r="C46" s="3"/>
      <c r="D46" s="17" t="s">
        <v>20</v>
      </c>
      <c r="E46" s="17"/>
      <c r="F46" s="24">
        <v>2.4834999999999998</v>
      </c>
      <c r="G46" s="8"/>
    </row>
    <row r="47" ht="29.25" customHeight="1">
      <c r="A47" s="3"/>
      <c r="B47" s="13"/>
      <c r="C47" s="3"/>
      <c r="D47" s="17" t="s">
        <v>21</v>
      </c>
      <c r="E47" s="17"/>
      <c r="F47" s="24">
        <v>2.4918300000000002</v>
      </c>
      <c r="G47" s="8"/>
    </row>
    <row r="48" ht="33" customHeight="1">
      <c r="A48" s="3"/>
      <c r="B48" s="13"/>
      <c r="C48" s="3"/>
      <c r="D48" s="17" t="s">
        <v>22</v>
      </c>
      <c r="E48" s="17"/>
      <c r="F48" s="24">
        <v>5.5337899999999998</v>
      </c>
      <c r="G48" s="8"/>
    </row>
    <row r="49">
      <c r="A49" s="3"/>
      <c r="B49" s="13" t="s">
        <v>34</v>
      </c>
      <c r="C49" s="3"/>
      <c r="D49" s="17" t="s">
        <v>20</v>
      </c>
      <c r="E49" s="17"/>
      <c r="F49" s="24">
        <v>2.4834999999999998</v>
      </c>
      <c r="G49" s="8"/>
    </row>
    <row r="50" ht="13.699999999999999" customHeight="1">
      <c r="A50" s="3"/>
      <c r="B50" s="13"/>
      <c r="C50" s="3"/>
      <c r="D50" s="17" t="s">
        <v>21</v>
      </c>
      <c r="E50" s="17"/>
      <c r="F50" s="24">
        <v>2.4918300000000002</v>
      </c>
      <c r="G50" s="8"/>
    </row>
    <row r="51" ht="13.699999999999999" customHeight="1">
      <c r="A51" s="3"/>
      <c r="B51" s="13"/>
      <c r="C51" s="3"/>
      <c r="D51" s="17" t="s">
        <v>22</v>
      </c>
      <c r="E51" s="17"/>
      <c r="F51" s="24">
        <v>5.5337899999999998</v>
      </c>
      <c r="G51" s="8"/>
    </row>
    <row r="52" ht="46.5" customHeight="1">
      <c r="A52" s="3"/>
      <c r="B52" s="13" t="s">
        <v>35</v>
      </c>
      <c r="C52" s="3"/>
      <c r="D52" s="17" t="s">
        <v>20</v>
      </c>
      <c r="E52" s="17"/>
      <c r="F52" s="24">
        <v>2.4834999999999998</v>
      </c>
      <c r="G52" s="8"/>
    </row>
    <row r="53" ht="54.75" customHeight="1">
      <c r="A53" s="3"/>
      <c r="B53" s="13"/>
      <c r="C53" s="3"/>
      <c r="D53" s="17" t="s">
        <v>21</v>
      </c>
      <c r="E53" s="17"/>
      <c r="F53" s="24">
        <v>2.4918300000000002</v>
      </c>
      <c r="G53" s="8"/>
    </row>
    <row r="54" ht="54.75" customHeight="1">
      <c r="A54" s="3"/>
      <c r="B54" s="13"/>
      <c r="C54" s="3"/>
      <c r="D54" s="17" t="s">
        <v>22</v>
      </c>
      <c r="E54" s="17"/>
      <c r="F54" s="24">
        <v>5.5337899999999998</v>
      </c>
      <c r="G54" s="8"/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1912795.02</v>
      </c>
      <c r="E56" s="10">
        <v>52.93</v>
      </c>
      <c r="F56" s="11">
        <v>2.4966599999999999</v>
      </c>
      <c r="G56" s="8"/>
      <c r="K56" s="12">
        <f t="shared" ref="K56:M62" si="7">+H56-D56</f>
        <v>-1912795.02</v>
      </c>
      <c r="L56" s="12">
        <f t="shared" si="7"/>
        <v>-52.93</v>
      </c>
      <c r="M56" s="12">
        <f t="shared" si="7"/>
        <v>-2.4966599999999999</v>
      </c>
    </row>
    <row r="57">
      <c r="A57" s="3"/>
      <c r="B57" s="9" t="s">
        <v>16</v>
      </c>
      <c r="C57" s="3"/>
      <c r="D57" s="10">
        <v>2257331.4500000002</v>
      </c>
      <c r="E57" s="10">
        <v>98.909999999999997</v>
      </c>
      <c r="F57" s="11">
        <v>5.10785</v>
      </c>
      <c r="G57" s="8"/>
      <c r="K57" s="12">
        <f t="shared" si="7"/>
        <v>-2257331.4500000002</v>
      </c>
      <c r="L57" s="12">
        <f t="shared" si="7"/>
        <v>-98.909999999999997</v>
      </c>
      <c r="M57" s="12">
        <f t="shared" si="7"/>
        <v>-5.10785</v>
      </c>
    </row>
    <row r="58">
      <c r="A58" s="3"/>
      <c r="B58" s="9" t="s">
        <v>17</v>
      </c>
      <c r="C58" s="3"/>
      <c r="D58" s="10">
        <v>2777568.9700000002</v>
      </c>
      <c r="E58" s="10">
        <v>190.41</v>
      </c>
      <c r="F58" s="11">
        <v>6.1644600000000001</v>
      </c>
      <c r="G58" s="8"/>
      <c r="K58" s="12">
        <f t="shared" si="7"/>
        <v>-2777568.9700000002</v>
      </c>
      <c r="L58" s="12">
        <f t="shared" si="7"/>
        <v>-190.41</v>
      </c>
      <c r="M58" s="12">
        <f t="shared" si="7"/>
        <v>-6.1644600000000001</v>
      </c>
    </row>
    <row r="59">
      <c r="A59" s="3"/>
      <c r="B59" s="9" t="s">
        <v>18</v>
      </c>
      <c r="C59" s="3"/>
      <c r="D59" s="10">
        <v>2972319.9500000002</v>
      </c>
      <c r="E59" s="10">
        <v>672.37</v>
      </c>
      <c r="F59" s="11">
        <v>6.6084399999999999</v>
      </c>
      <c r="G59" s="8"/>
      <c r="K59" s="12">
        <f t="shared" si="7"/>
        <v>-2972319.9500000002</v>
      </c>
      <c r="L59" s="12">
        <f t="shared" si="7"/>
        <v>-672.37</v>
      </c>
      <c r="M59" s="12">
        <f t="shared" si="7"/>
        <v>-6.6084399999999999</v>
      </c>
    </row>
    <row r="60" ht="13.699999999999999" customHeight="1">
      <c r="A60" s="3"/>
      <c r="B60" s="13" t="s">
        <v>19</v>
      </c>
      <c r="C60" s="3"/>
      <c r="D60" s="14" t="s">
        <v>20</v>
      </c>
      <c r="E60" s="14"/>
      <c r="F60" s="15">
        <v>2.79522</v>
      </c>
      <c r="G60" s="8"/>
      <c r="M60" s="1">
        <f t="shared" si="7"/>
        <v>-2.79522</v>
      </c>
    </row>
    <row r="61" ht="13.699999999999999" customHeight="1">
      <c r="A61" s="3"/>
      <c r="B61" s="13"/>
      <c r="C61" s="3"/>
      <c r="D61" s="14" t="s">
        <v>21</v>
      </c>
      <c r="E61" s="14"/>
      <c r="F61" s="15">
        <v>4.5530900000000001</v>
      </c>
      <c r="G61" s="8"/>
      <c r="M61" s="1">
        <f t="shared" si="7"/>
        <v>-4.5530900000000001</v>
      </c>
    </row>
    <row r="62" ht="13.699999999999999" customHeight="1">
      <c r="A62" s="3"/>
      <c r="B62" s="13"/>
      <c r="C62" s="3"/>
      <c r="D62" s="14" t="s">
        <v>22</v>
      </c>
      <c r="E62" s="14"/>
      <c r="F62" s="15">
        <v>7.5448300000000001</v>
      </c>
      <c r="G62" s="8"/>
      <c r="M62" s="1">
        <f t="shared" si="7"/>
        <v>-7.5448300000000001</v>
      </c>
    </row>
    <row r="63" ht="13.699999999999999" customHeight="1">
      <c r="A63" s="3"/>
      <c r="B63" s="13" t="s">
        <v>23</v>
      </c>
      <c r="C63" s="3"/>
      <c r="D63" s="14" t="s">
        <v>20</v>
      </c>
      <c r="E63" s="14"/>
      <c r="F63" s="15">
        <v>1.4452199999999999</v>
      </c>
      <c r="G63" s="8"/>
    </row>
    <row r="64" ht="13.699999999999999" customHeight="1">
      <c r="A64" s="3"/>
      <c r="B64" s="13"/>
      <c r="C64" s="3"/>
      <c r="D64" s="14" t="s">
        <v>21</v>
      </c>
      <c r="E64" s="14"/>
      <c r="F64" s="15">
        <v>2.67855</v>
      </c>
      <c r="G64" s="8"/>
    </row>
    <row r="65" ht="13.699999999999999" customHeight="1">
      <c r="A65" s="3"/>
      <c r="B65" s="13"/>
      <c r="C65" s="3"/>
      <c r="D65" s="14" t="s">
        <v>22</v>
      </c>
      <c r="E65" s="14"/>
      <c r="F65" s="15">
        <v>7.5448300000000001</v>
      </c>
      <c r="G65" s="8"/>
    </row>
    <row r="66" ht="13.699999999999999" customHeight="1">
      <c r="A66" s="3"/>
      <c r="B66" s="13" t="s">
        <v>24</v>
      </c>
      <c r="C66" s="3"/>
      <c r="D66" s="14" t="s">
        <v>20</v>
      </c>
      <c r="E66" s="14"/>
      <c r="F66" s="15">
        <v>1.4452199999999999</v>
      </c>
      <c r="G66" s="8"/>
    </row>
    <row r="67" ht="13.699999999999999" customHeight="1">
      <c r="A67" s="3"/>
      <c r="B67" s="13"/>
      <c r="C67" s="3"/>
      <c r="D67" s="14" t="s">
        <v>21</v>
      </c>
      <c r="E67" s="14"/>
      <c r="F67" s="15">
        <v>2.67855</v>
      </c>
      <c r="G67" s="8"/>
    </row>
    <row r="68" ht="13.699999999999999" customHeight="1">
      <c r="A68" s="3"/>
      <c r="B68" s="13"/>
      <c r="C68" s="3"/>
      <c r="D68" s="14" t="s">
        <v>22</v>
      </c>
      <c r="E68" s="14"/>
      <c r="F68" s="15">
        <v>7.5448300000000001</v>
      </c>
      <c r="G68" s="8"/>
    </row>
    <row r="69" ht="13.699999999999999" customHeight="1">
      <c r="A69" s="3"/>
      <c r="B69" s="13" t="s">
        <v>37</v>
      </c>
      <c r="C69" s="3"/>
      <c r="D69" s="14" t="s">
        <v>20</v>
      </c>
      <c r="E69" s="14"/>
      <c r="F69" s="15">
        <v>1.4452199999999999</v>
      </c>
      <c r="G69" s="8"/>
    </row>
    <row r="70" ht="13.699999999999999" customHeight="1">
      <c r="A70" s="3"/>
      <c r="B70" s="13"/>
      <c r="C70" s="3"/>
      <c r="D70" s="14" t="s">
        <v>21</v>
      </c>
      <c r="E70" s="14"/>
      <c r="F70" s="15">
        <v>2.67855</v>
      </c>
      <c r="G70" s="8"/>
    </row>
    <row r="71" ht="13.699999999999999" customHeight="1">
      <c r="A71" s="3"/>
      <c r="B71" s="13"/>
      <c r="C71" s="3"/>
      <c r="D71" s="14" t="s">
        <v>22</v>
      </c>
      <c r="E71" s="14"/>
      <c r="F71" s="15">
        <v>7.5448300000000001</v>
      </c>
      <c r="G71" s="8"/>
    </row>
    <row r="72" ht="13.699999999999999" customHeight="1">
      <c r="A72" s="3"/>
      <c r="B72" s="13" t="s">
        <v>26</v>
      </c>
      <c r="C72" s="3"/>
      <c r="D72" s="14" t="s">
        <v>20</v>
      </c>
      <c r="E72" s="14"/>
      <c r="F72" s="15">
        <v>1.4452199999999999</v>
      </c>
      <c r="G72" s="8"/>
    </row>
    <row r="73" ht="13.699999999999999" customHeight="1">
      <c r="A73" s="3"/>
      <c r="B73" s="13"/>
      <c r="C73" s="3"/>
      <c r="D73" s="14" t="s">
        <v>21</v>
      </c>
      <c r="E73" s="14"/>
      <c r="F73" s="15">
        <v>2.67855</v>
      </c>
      <c r="G73" s="8"/>
    </row>
    <row r="74" ht="13.699999999999999" customHeight="1">
      <c r="A74" s="3"/>
      <c r="B74" s="13"/>
      <c r="C74" s="3"/>
      <c r="D74" s="14" t="s">
        <v>22</v>
      </c>
      <c r="E74" s="14"/>
      <c r="F74" s="15">
        <v>7.5448300000000001</v>
      </c>
      <c r="G74" s="8"/>
    </row>
    <row r="75" ht="13.699999999999999" customHeight="1">
      <c r="A75" s="3"/>
      <c r="B75" s="13" t="s">
        <v>27</v>
      </c>
      <c r="C75" s="3"/>
      <c r="D75" s="14" t="s">
        <v>20</v>
      </c>
      <c r="E75" s="14"/>
      <c r="F75" s="15">
        <v>1.4452199999999999</v>
      </c>
      <c r="G75" s="8"/>
    </row>
    <row r="76" ht="13.699999999999999" customHeight="1">
      <c r="A76" s="3"/>
      <c r="B76" s="13"/>
      <c r="C76" s="3"/>
      <c r="D76" s="14" t="s">
        <v>21</v>
      </c>
      <c r="E76" s="14"/>
      <c r="F76" s="15">
        <v>2.67855</v>
      </c>
      <c r="G76" s="8"/>
    </row>
    <row r="77" ht="13.699999999999999" customHeight="1">
      <c r="A77" s="3"/>
      <c r="B77" s="13"/>
      <c r="C77" s="3"/>
      <c r="D77" s="14" t="s">
        <v>22</v>
      </c>
      <c r="E77" s="14"/>
      <c r="F77" s="15">
        <v>7.5448300000000001</v>
      </c>
      <c r="G77" s="8"/>
    </row>
    <row r="78" ht="13.699999999999999" customHeight="1">
      <c r="A78" s="3"/>
      <c r="B78" s="13" t="s">
        <v>28</v>
      </c>
      <c r="C78" s="3"/>
      <c r="D78" s="14" t="s">
        <v>20</v>
      </c>
      <c r="E78" s="14"/>
      <c r="F78" s="15">
        <v>1.4452199999999999</v>
      </c>
      <c r="G78" s="8"/>
    </row>
    <row r="79" ht="13.699999999999999" customHeight="1">
      <c r="A79" s="3"/>
      <c r="B79" s="13"/>
      <c r="C79" s="3"/>
      <c r="D79" s="14" t="s">
        <v>21</v>
      </c>
      <c r="E79" s="14"/>
      <c r="F79" s="15">
        <v>2.67855</v>
      </c>
      <c r="G79" s="8"/>
    </row>
    <row r="80" ht="13.699999999999999" customHeight="1">
      <c r="A80" s="3"/>
      <c r="B80" s="13"/>
      <c r="C80" s="3"/>
      <c r="D80" s="14" t="s">
        <v>22</v>
      </c>
      <c r="E80" s="14"/>
      <c r="F80" s="15">
        <v>7.5448300000000001</v>
      </c>
      <c r="G80" s="8"/>
    </row>
    <row r="81" ht="13.699999999999999" customHeight="1">
      <c r="A81" s="3"/>
      <c r="B81" s="13" t="s">
        <v>29</v>
      </c>
      <c r="C81" s="3"/>
      <c r="D81" s="14" t="s">
        <v>20</v>
      </c>
      <c r="E81" s="14"/>
      <c r="F81" s="15">
        <v>1.4452199999999999</v>
      </c>
      <c r="G81" s="8"/>
    </row>
    <row r="82" ht="13.699999999999999" customHeight="1">
      <c r="A82" s="3"/>
      <c r="B82" s="13"/>
      <c r="C82" s="3"/>
      <c r="D82" s="14" t="s">
        <v>21</v>
      </c>
      <c r="E82" s="14"/>
      <c r="F82" s="15">
        <v>2.67855</v>
      </c>
      <c r="G82" s="8"/>
    </row>
    <row r="83" ht="13.699999999999999" customHeight="1">
      <c r="A83" s="3"/>
      <c r="B83" s="13"/>
      <c r="C83" s="3"/>
      <c r="D83" s="14" t="s">
        <v>22</v>
      </c>
      <c r="E83" s="14"/>
      <c r="F83" s="15">
        <v>7.5448300000000001</v>
      </c>
      <c r="G83" s="8"/>
    </row>
    <row r="84" ht="96" customHeight="1">
      <c r="A84" s="3"/>
      <c r="B84" s="13" t="s">
        <v>30</v>
      </c>
      <c r="C84" s="3"/>
      <c r="D84" s="17" t="s">
        <v>20</v>
      </c>
      <c r="E84" s="17"/>
      <c r="F84" s="15">
        <v>2.79522</v>
      </c>
      <c r="G84" s="8"/>
    </row>
    <row r="85" ht="96" customHeight="1">
      <c r="A85" s="3"/>
      <c r="B85" s="13"/>
      <c r="C85" s="3"/>
      <c r="D85" s="17" t="s">
        <v>21</v>
      </c>
      <c r="E85" s="17"/>
      <c r="F85" s="15">
        <v>4.5530900000000001</v>
      </c>
      <c r="G85" s="8"/>
    </row>
    <row r="86" ht="96" customHeight="1">
      <c r="A86" s="3"/>
      <c r="B86" s="13"/>
      <c r="C86" s="3"/>
      <c r="D86" s="17" t="s">
        <v>22</v>
      </c>
      <c r="E86" s="17"/>
      <c r="F86" s="15">
        <v>7.5448300000000001</v>
      </c>
      <c r="G86" s="8"/>
    </row>
    <row r="87" ht="13.699999999999999" customHeight="1">
      <c r="A87" s="3"/>
      <c r="B87" s="13" t="s">
        <v>31</v>
      </c>
      <c r="C87" s="3"/>
      <c r="D87" s="17" t="s">
        <v>20</v>
      </c>
      <c r="E87" s="17"/>
      <c r="F87" s="15">
        <v>1.4452199999999999</v>
      </c>
      <c r="G87" s="8"/>
    </row>
    <row r="88" ht="13.699999999999999" customHeight="1">
      <c r="A88" s="3"/>
      <c r="B88" s="13"/>
      <c r="C88" s="3"/>
      <c r="D88" s="17" t="s">
        <v>21</v>
      </c>
      <c r="E88" s="17"/>
      <c r="F88" s="15">
        <v>2.67855</v>
      </c>
      <c r="G88" s="8"/>
    </row>
    <row r="89" ht="13.699999999999999" customHeight="1">
      <c r="A89" s="3"/>
      <c r="B89" s="13"/>
      <c r="C89" s="3"/>
      <c r="D89" s="17" t="s">
        <v>22</v>
      </c>
      <c r="E89" s="17"/>
      <c r="F89" s="15">
        <v>7.5448300000000001</v>
      </c>
      <c r="G89" s="8"/>
    </row>
    <row r="90" ht="28.5" customHeight="1">
      <c r="A90" s="3"/>
      <c r="B90" s="13" t="s">
        <v>32</v>
      </c>
      <c r="C90" s="3"/>
      <c r="D90" s="17" t="s">
        <v>20</v>
      </c>
      <c r="E90" s="17"/>
      <c r="F90" s="15">
        <v>2.79522</v>
      </c>
      <c r="G90" s="8"/>
    </row>
    <row r="91" ht="24.75" customHeight="1">
      <c r="A91" s="3"/>
      <c r="B91" s="13"/>
      <c r="C91" s="3"/>
      <c r="D91" s="17" t="s">
        <v>21</v>
      </c>
      <c r="E91" s="17"/>
      <c r="F91" s="15">
        <v>4.5530900000000001</v>
      </c>
      <c r="G91" s="8"/>
    </row>
    <row r="92" ht="27" customHeight="1">
      <c r="A92" s="3"/>
      <c r="B92" s="13"/>
      <c r="C92" s="3"/>
      <c r="D92" s="17" t="s">
        <v>22</v>
      </c>
      <c r="E92" s="17"/>
      <c r="F92" s="15">
        <v>7.5448300000000001</v>
      </c>
      <c r="G92" s="8"/>
    </row>
    <row r="93" ht="30" customHeight="1">
      <c r="A93" s="3"/>
      <c r="B93" s="13" t="s">
        <v>33</v>
      </c>
      <c r="C93" s="3"/>
      <c r="D93" s="17" t="s">
        <v>20</v>
      </c>
      <c r="E93" s="17"/>
      <c r="F93" s="15">
        <v>2.79522</v>
      </c>
      <c r="G93" s="8"/>
    </row>
    <row r="94" ht="29.25" customHeight="1">
      <c r="A94" s="3"/>
      <c r="B94" s="13"/>
      <c r="C94" s="3"/>
      <c r="D94" s="17" t="s">
        <v>21</v>
      </c>
      <c r="E94" s="17"/>
      <c r="F94" s="15">
        <v>4.5530900000000001</v>
      </c>
      <c r="G94" s="8"/>
    </row>
    <row r="95" ht="33" customHeight="1">
      <c r="A95" s="3"/>
      <c r="B95" s="13"/>
      <c r="C95" s="3"/>
      <c r="D95" s="17" t="s">
        <v>22</v>
      </c>
      <c r="E95" s="17"/>
      <c r="F95" s="15">
        <v>7.5448300000000001</v>
      </c>
      <c r="G95" s="8"/>
    </row>
    <row r="96">
      <c r="A96" s="3"/>
      <c r="B96" s="13" t="s">
        <v>34</v>
      </c>
      <c r="C96" s="3"/>
      <c r="D96" s="17" t="s">
        <v>20</v>
      </c>
      <c r="E96" s="17"/>
      <c r="F96" s="15">
        <v>2.79522</v>
      </c>
      <c r="G96" s="8"/>
    </row>
    <row r="97" ht="13.699999999999999" customHeight="1">
      <c r="A97" s="3"/>
      <c r="B97" s="13"/>
      <c r="C97" s="3"/>
      <c r="D97" s="17" t="s">
        <v>21</v>
      </c>
      <c r="E97" s="17"/>
      <c r="F97" s="15">
        <v>4.5530900000000001</v>
      </c>
      <c r="G97" s="8"/>
    </row>
    <row r="98" ht="13.699999999999999" customHeight="1">
      <c r="A98" s="3"/>
      <c r="B98" s="13"/>
      <c r="C98" s="3"/>
      <c r="D98" s="17" t="s">
        <v>22</v>
      </c>
      <c r="E98" s="17"/>
      <c r="F98" s="15">
        <v>7.5448300000000001</v>
      </c>
      <c r="G98" s="8"/>
    </row>
    <row r="99" ht="46.5" customHeight="1">
      <c r="A99" s="3"/>
      <c r="B99" s="13" t="s">
        <v>38</v>
      </c>
      <c r="C99" s="3"/>
      <c r="D99" s="17" t="s">
        <v>20</v>
      </c>
      <c r="E99" s="17"/>
      <c r="F99" s="15">
        <v>2.79522</v>
      </c>
      <c r="G99" s="8"/>
    </row>
    <row r="100" ht="54.75" customHeight="1">
      <c r="A100" s="3"/>
      <c r="B100" s="13"/>
      <c r="C100" s="3"/>
      <c r="D100" s="17" t="s">
        <v>21</v>
      </c>
      <c r="E100" s="17"/>
      <c r="F100" s="15">
        <v>4.5530900000000001</v>
      </c>
      <c r="G100" s="8"/>
    </row>
    <row r="101" ht="54.75" customHeight="1">
      <c r="A101" s="3"/>
      <c r="B101" s="13"/>
      <c r="C101" s="3"/>
      <c r="D101" s="17" t="s">
        <v>22</v>
      </c>
      <c r="E101" s="17"/>
      <c r="F101" s="15">
        <v>7.5448300000000001</v>
      </c>
      <c r="G101" s="8"/>
    </row>
    <row r="102">
      <c r="A102" s="18"/>
      <c r="B102" s="19"/>
      <c r="C102" s="1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6.25" customHeight="1">
      <c r="A105" s="25" t="s">
        <v>54</v>
      </c>
      <c r="B105" s="20"/>
      <c r="C105" s="20"/>
      <c r="D105" s="20"/>
      <c r="E105" s="20"/>
      <c r="F105" s="20"/>
      <c r="G105" s="20"/>
    </row>
    <row r="107" ht="24.7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1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view="pageBreakPreview" topLeftCell="A88" zoomScale="70" workbookViewId="0">
      <selection activeCell="C8" activeCellId="0" sqref="C8:C101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9" width="16"/>
    <col customWidth="1" min="7" max="7" style="1" width="16.85546875"/>
    <col min="8" max="16384" style="1" width="9.140625"/>
  </cols>
  <sheetData>
    <row r="2">
      <c r="A2" s="2" t="s">
        <v>55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56</v>
      </c>
      <c r="B7" s="4" t="s">
        <v>57</v>
      </c>
      <c r="C7" s="4"/>
      <c r="D7" s="4"/>
      <c r="E7" s="4"/>
      <c r="F7" s="4"/>
      <c r="G7" s="4"/>
    </row>
    <row r="8" s="5" customFormat="1" ht="27" customHeight="1">
      <c r="A8" s="3"/>
      <c r="B8" s="6" t="s">
        <v>11</v>
      </c>
      <c r="C8" s="3" t="s">
        <v>58</v>
      </c>
      <c r="D8" s="7" t="s">
        <v>59</v>
      </c>
      <c r="E8" s="7"/>
      <c r="F8" s="7"/>
      <c r="G8" s="8" t="s">
        <v>60</v>
      </c>
    </row>
    <row r="9">
      <c r="A9" s="3"/>
      <c r="B9" s="9" t="s">
        <v>15</v>
      </c>
      <c r="C9" s="3"/>
      <c r="D9" s="10">
        <v>393304.5</v>
      </c>
      <c r="E9" s="10">
        <v>92.069999999999993</v>
      </c>
      <c r="F9" s="11">
        <v>0.64544999999999997</v>
      </c>
      <c r="G9" s="8"/>
      <c r="H9" s="1">
        <v>393304.5</v>
      </c>
      <c r="I9" s="1">
        <v>92.069999999999993</v>
      </c>
      <c r="J9" s="1">
        <v>0.64544999999999997</v>
      </c>
      <c r="K9" s="12">
        <f t="shared" ref="K9:K12" si="8">+H9-D9</f>
        <v>0</v>
      </c>
      <c r="L9" s="12">
        <f t="shared" ref="L9:L12" si="9">+I9-E9</f>
        <v>0</v>
      </c>
      <c r="M9" s="12">
        <f t="shared" ref="M9:M12" si="10">+J9-F9</f>
        <v>0</v>
      </c>
    </row>
    <row r="10">
      <c r="A10" s="3"/>
      <c r="B10" s="9" t="s">
        <v>16</v>
      </c>
      <c r="C10" s="3"/>
      <c r="D10" s="10">
        <v>990467.34999999998</v>
      </c>
      <c r="E10" s="10">
        <v>169.91999999999999</v>
      </c>
      <c r="F10" s="11">
        <v>2.23813</v>
      </c>
      <c r="G10" s="8"/>
      <c r="H10" s="1">
        <v>990467.34999999998</v>
      </c>
      <c r="I10" s="1">
        <v>169.91999999999999</v>
      </c>
      <c r="J10" s="1">
        <v>2.23813</v>
      </c>
      <c r="K10" s="12">
        <f t="shared" si="8"/>
        <v>0</v>
      </c>
      <c r="L10" s="12">
        <f t="shared" si="9"/>
        <v>0</v>
      </c>
      <c r="M10" s="12">
        <f t="shared" si="10"/>
        <v>0</v>
      </c>
    </row>
    <row r="11">
      <c r="A11" s="3"/>
      <c r="B11" s="9" t="s">
        <v>17</v>
      </c>
      <c r="C11" s="3"/>
      <c r="D11" s="10">
        <v>1067148.3100000001</v>
      </c>
      <c r="E11" s="10">
        <v>245.24000000000001</v>
      </c>
      <c r="F11" s="11">
        <v>3.0879099999999999</v>
      </c>
      <c r="G11" s="8"/>
      <c r="H11" s="1">
        <v>1067148.3100000001</v>
      </c>
      <c r="I11" s="1">
        <v>245.24000000000001</v>
      </c>
      <c r="J11" s="1">
        <v>3.0879099999999999</v>
      </c>
      <c r="K11" s="12">
        <f t="shared" si="8"/>
        <v>0</v>
      </c>
      <c r="L11" s="12">
        <f t="shared" si="9"/>
        <v>0</v>
      </c>
      <c r="M11" s="12">
        <f t="shared" si="10"/>
        <v>0</v>
      </c>
    </row>
    <row r="12">
      <c r="A12" s="3"/>
      <c r="B12" s="9" t="s">
        <v>18</v>
      </c>
      <c r="C12" s="3"/>
      <c r="D12" s="10">
        <v>944813.77000000002</v>
      </c>
      <c r="E12" s="10">
        <v>495</v>
      </c>
      <c r="F12" s="11">
        <v>3.46048</v>
      </c>
      <c r="G12" s="8"/>
      <c r="H12" s="1">
        <v>944813.77000000002</v>
      </c>
      <c r="I12" s="1">
        <v>495</v>
      </c>
      <c r="J12" s="1">
        <v>3.46048</v>
      </c>
      <c r="K12" s="12">
        <f t="shared" si="8"/>
        <v>0</v>
      </c>
      <c r="L12" s="12">
        <f t="shared" si="9"/>
        <v>0</v>
      </c>
      <c r="M12" s="12">
        <f t="shared" si="10"/>
        <v>0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26">
        <v>1.54745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27">
        <v>1.5564800000000001</v>
      </c>
      <c r="G14" s="8"/>
    </row>
    <row r="15" ht="13.699999999999999" customHeight="1">
      <c r="A15" s="3"/>
      <c r="B15" s="13"/>
      <c r="C15" s="3"/>
      <c r="D15" s="14" t="s">
        <v>22</v>
      </c>
      <c r="E15" s="14"/>
      <c r="F15" s="27">
        <v>4.63286</v>
      </c>
      <c r="G15" s="8"/>
    </row>
    <row r="16">
      <c r="A16" s="3"/>
      <c r="B16" s="13" t="s">
        <v>23</v>
      </c>
      <c r="C16" s="3"/>
      <c r="D16" s="17" t="s">
        <v>20</v>
      </c>
      <c r="E16" s="17"/>
      <c r="F16" s="27">
        <v>0.74495</v>
      </c>
      <c r="G16" s="8"/>
    </row>
    <row r="17">
      <c r="A17" s="3"/>
      <c r="B17" s="13"/>
      <c r="C17" s="3"/>
      <c r="D17" s="17" t="s">
        <v>21</v>
      </c>
      <c r="E17" s="17"/>
      <c r="F17" s="27">
        <v>0.75151999999999997</v>
      </c>
      <c r="G17" s="8"/>
    </row>
    <row r="18">
      <c r="A18" s="3"/>
      <c r="B18" s="13"/>
      <c r="C18" s="3"/>
      <c r="D18" s="17" t="s">
        <v>22</v>
      </c>
      <c r="E18" s="17"/>
      <c r="F18" s="27">
        <v>3.02969</v>
      </c>
      <c r="G18" s="8"/>
    </row>
    <row r="19">
      <c r="A19" s="3"/>
      <c r="B19" s="13" t="s">
        <v>24</v>
      </c>
      <c r="C19" s="3"/>
      <c r="D19" s="17" t="s">
        <v>20</v>
      </c>
      <c r="E19" s="17"/>
      <c r="F19" s="27">
        <v>0.74417999999999995</v>
      </c>
      <c r="G19" s="8"/>
    </row>
    <row r="20">
      <c r="A20" s="3"/>
      <c r="B20" s="13"/>
      <c r="C20" s="3"/>
      <c r="D20" s="17" t="s">
        <v>21</v>
      </c>
      <c r="E20" s="17"/>
      <c r="F20" s="27">
        <v>0.75151999999999997</v>
      </c>
      <c r="G20" s="8"/>
    </row>
    <row r="21">
      <c r="A21" s="3"/>
      <c r="B21" s="13"/>
      <c r="C21" s="3"/>
      <c r="D21" s="17" t="s">
        <v>22</v>
      </c>
      <c r="E21" s="17"/>
      <c r="F21" s="27">
        <v>3.02969</v>
      </c>
      <c r="G21" s="8"/>
    </row>
    <row r="22">
      <c r="A22" s="3"/>
      <c r="B22" s="13" t="s">
        <v>25</v>
      </c>
      <c r="C22" s="3"/>
      <c r="D22" s="17" t="s">
        <v>20</v>
      </c>
      <c r="E22" s="17"/>
      <c r="F22" s="27">
        <v>0.74495</v>
      </c>
      <c r="G22" s="8"/>
    </row>
    <row r="23">
      <c r="A23" s="3"/>
      <c r="B23" s="13"/>
      <c r="C23" s="3"/>
      <c r="D23" s="17" t="s">
        <v>21</v>
      </c>
      <c r="E23" s="17"/>
      <c r="F23" s="27">
        <v>0.75151999999999997</v>
      </c>
      <c r="G23" s="8"/>
    </row>
    <row r="24">
      <c r="A24" s="3"/>
      <c r="B24" s="13"/>
      <c r="C24" s="3"/>
      <c r="D24" s="17" t="s">
        <v>22</v>
      </c>
      <c r="E24" s="17"/>
      <c r="F24" s="27">
        <v>3.02969</v>
      </c>
      <c r="G24" s="8"/>
    </row>
    <row r="25">
      <c r="A25" s="3"/>
      <c r="B25" s="13" t="s">
        <v>26</v>
      </c>
      <c r="C25" s="3"/>
      <c r="D25" s="17" t="s">
        <v>20</v>
      </c>
      <c r="E25" s="17"/>
      <c r="F25" s="27">
        <v>0.82284999999999997</v>
      </c>
      <c r="G25" s="8"/>
    </row>
    <row r="26">
      <c r="A26" s="3"/>
      <c r="B26" s="13"/>
      <c r="C26" s="3"/>
      <c r="D26" s="17" t="s">
        <v>21</v>
      </c>
      <c r="E26" s="17"/>
      <c r="F26" s="27">
        <v>0.75151999999999997</v>
      </c>
      <c r="G26" s="8"/>
    </row>
    <row r="27">
      <c r="A27" s="3"/>
      <c r="B27" s="13"/>
      <c r="C27" s="3"/>
      <c r="D27" s="17" t="s">
        <v>22</v>
      </c>
      <c r="E27" s="17"/>
      <c r="F27" s="27">
        <v>3.02969</v>
      </c>
      <c r="G27" s="8"/>
    </row>
    <row r="28">
      <c r="A28" s="3"/>
      <c r="B28" s="13" t="s">
        <v>27</v>
      </c>
      <c r="C28" s="3"/>
      <c r="D28" s="17" t="s">
        <v>20</v>
      </c>
      <c r="E28" s="17"/>
      <c r="F28" s="27">
        <v>0.74036999999999997</v>
      </c>
      <c r="G28" s="8"/>
    </row>
    <row r="29">
      <c r="A29" s="3"/>
      <c r="B29" s="13"/>
      <c r="C29" s="3"/>
      <c r="D29" s="17" t="s">
        <v>21</v>
      </c>
      <c r="E29" s="17"/>
      <c r="F29" s="27">
        <v>0.75151999999999997</v>
      </c>
      <c r="G29" s="8"/>
    </row>
    <row r="30">
      <c r="A30" s="3"/>
      <c r="B30" s="13"/>
      <c r="C30" s="3"/>
      <c r="D30" s="17" t="s">
        <v>22</v>
      </c>
      <c r="E30" s="17"/>
      <c r="F30" s="27">
        <v>3.02969</v>
      </c>
      <c r="G30" s="8"/>
    </row>
    <row r="31">
      <c r="A31" s="3"/>
      <c r="B31" s="13" t="s">
        <v>61</v>
      </c>
      <c r="C31" s="3"/>
      <c r="D31" s="17" t="s">
        <v>20</v>
      </c>
      <c r="E31" s="17"/>
      <c r="F31" s="27">
        <v>0.74495</v>
      </c>
      <c r="G31" s="8"/>
    </row>
    <row r="32">
      <c r="A32" s="3"/>
      <c r="B32" s="13"/>
      <c r="C32" s="3"/>
      <c r="D32" s="17" t="s">
        <v>21</v>
      </c>
      <c r="E32" s="17"/>
      <c r="F32" s="27">
        <v>0.75151999999999997</v>
      </c>
      <c r="G32" s="8"/>
    </row>
    <row r="33">
      <c r="A33" s="3"/>
      <c r="B33" s="13"/>
      <c r="C33" s="3"/>
      <c r="D33" s="17" t="s">
        <v>22</v>
      </c>
      <c r="E33" s="17"/>
      <c r="F33" s="27">
        <v>3.02969</v>
      </c>
      <c r="G33" s="8"/>
    </row>
    <row r="34">
      <c r="A34" s="3"/>
      <c r="B34" s="13" t="s">
        <v>29</v>
      </c>
      <c r="C34" s="3"/>
      <c r="D34" s="17" t="s">
        <v>20</v>
      </c>
      <c r="E34" s="17"/>
      <c r="F34" s="27">
        <v>0.73585</v>
      </c>
      <c r="G34" s="8"/>
    </row>
    <row r="35">
      <c r="A35" s="3"/>
      <c r="B35" s="13"/>
      <c r="C35" s="3"/>
      <c r="D35" s="17" t="s">
        <v>21</v>
      </c>
      <c r="E35" s="17"/>
      <c r="F35" s="27">
        <v>0.76827999999999996</v>
      </c>
      <c r="G35" s="8"/>
    </row>
    <row r="36">
      <c r="A36" s="3"/>
      <c r="B36" s="13"/>
      <c r="C36" s="3"/>
      <c r="D36" s="17" t="s">
        <v>22</v>
      </c>
      <c r="E36" s="17"/>
      <c r="F36" s="27">
        <v>3.0333600000000001</v>
      </c>
      <c r="G36" s="8"/>
    </row>
    <row r="37" ht="120" customHeight="1">
      <c r="A37" s="3"/>
      <c r="B37" s="13" t="s">
        <v>30</v>
      </c>
      <c r="C37" s="3"/>
      <c r="D37" s="17" t="s">
        <v>20</v>
      </c>
      <c r="E37" s="17"/>
      <c r="F37" s="27">
        <v>1.54745</v>
      </c>
      <c r="G37" s="8"/>
    </row>
    <row r="38" ht="99" customHeight="1">
      <c r="A38" s="3"/>
      <c r="B38" s="13"/>
      <c r="C38" s="3"/>
      <c r="D38" s="17" t="s">
        <v>21</v>
      </c>
      <c r="E38" s="17"/>
      <c r="F38" s="27">
        <v>1.5565199999999999</v>
      </c>
      <c r="G38" s="8"/>
    </row>
    <row r="39" ht="105" customHeight="1">
      <c r="A39" s="3"/>
      <c r="B39" s="13"/>
      <c r="C39" s="3"/>
      <c r="D39" s="17" t="s">
        <v>22</v>
      </c>
      <c r="E39" s="17"/>
      <c r="F39" s="27">
        <v>4.63802</v>
      </c>
      <c r="G39" s="8"/>
    </row>
    <row r="40">
      <c r="A40" s="3"/>
      <c r="B40" s="13" t="s">
        <v>31</v>
      </c>
      <c r="C40" s="3"/>
      <c r="D40" s="17" t="s">
        <v>20</v>
      </c>
      <c r="E40" s="17"/>
      <c r="F40" s="27">
        <v>1.5469299999999999</v>
      </c>
      <c r="G40" s="8"/>
    </row>
    <row r="41">
      <c r="A41" s="3"/>
      <c r="B41" s="13"/>
      <c r="C41" s="3"/>
      <c r="D41" s="17" t="s">
        <v>21</v>
      </c>
      <c r="E41" s="17"/>
      <c r="F41" s="27">
        <v>1.5565199999999999</v>
      </c>
      <c r="G41" s="8"/>
    </row>
    <row r="42">
      <c r="A42" s="3"/>
      <c r="B42" s="13"/>
      <c r="C42" s="3"/>
      <c r="D42" s="17" t="s">
        <v>22</v>
      </c>
      <c r="E42" s="17"/>
      <c r="F42" s="27">
        <v>4.63802</v>
      </c>
      <c r="G42" s="8"/>
    </row>
    <row r="43" ht="76.5" customHeight="1">
      <c r="A43" s="3"/>
      <c r="B43" s="13" t="s">
        <v>32</v>
      </c>
      <c r="C43" s="3"/>
      <c r="D43" s="17" t="s">
        <v>20</v>
      </c>
      <c r="E43" s="17"/>
      <c r="F43" s="27">
        <v>1.54745</v>
      </c>
      <c r="G43" s="8"/>
    </row>
    <row r="44">
      <c r="A44" s="3"/>
      <c r="B44" s="13"/>
      <c r="C44" s="3"/>
      <c r="D44" s="17" t="s">
        <v>21</v>
      </c>
      <c r="E44" s="17"/>
      <c r="F44" s="27">
        <v>1.5565199999999999</v>
      </c>
      <c r="G44" s="8"/>
    </row>
    <row r="45">
      <c r="A45" s="3"/>
      <c r="B45" s="13"/>
      <c r="C45" s="3"/>
      <c r="D45" s="17" t="s">
        <v>22</v>
      </c>
      <c r="E45" s="17"/>
      <c r="F45" s="27">
        <v>4.63802</v>
      </c>
      <c r="G45" s="8"/>
    </row>
    <row r="46" ht="27.75" customHeight="1">
      <c r="A46" s="3"/>
      <c r="B46" s="13" t="s">
        <v>33</v>
      </c>
      <c r="C46" s="3"/>
      <c r="D46" s="17" t="s">
        <v>20</v>
      </c>
      <c r="E46" s="17"/>
      <c r="F46" s="27">
        <v>1.54745</v>
      </c>
      <c r="G46" s="8"/>
    </row>
    <row r="47" ht="31.5" customHeight="1">
      <c r="A47" s="3"/>
      <c r="B47" s="13"/>
      <c r="C47" s="3"/>
      <c r="D47" s="17" t="s">
        <v>21</v>
      </c>
      <c r="E47" s="17"/>
      <c r="F47" s="27">
        <v>1.5565199999999999</v>
      </c>
      <c r="G47" s="8"/>
    </row>
    <row r="48" ht="35.25" customHeight="1">
      <c r="A48" s="3"/>
      <c r="B48" s="13"/>
      <c r="C48" s="3"/>
      <c r="D48" s="17" t="s">
        <v>22</v>
      </c>
      <c r="E48" s="17"/>
      <c r="F48" s="27">
        <v>4.63802</v>
      </c>
      <c r="G48" s="8"/>
    </row>
    <row r="49" ht="28.5" customHeight="1">
      <c r="A49" s="3"/>
      <c r="B49" s="13" t="s">
        <v>34</v>
      </c>
      <c r="C49" s="3"/>
      <c r="D49" s="17" t="s">
        <v>20</v>
      </c>
      <c r="E49" s="17"/>
      <c r="F49" s="27">
        <v>1.54745</v>
      </c>
      <c r="G49" s="8"/>
    </row>
    <row r="50" ht="28.5" customHeight="1">
      <c r="A50" s="3"/>
      <c r="B50" s="13"/>
      <c r="C50" s="3"/>
      <c r="D50" s="17" t="s">
        <v>21</v>
      </c>
      <c r="E50" s="17"/>
      <c r="F50" s="27">
        <v>1.5565199999999999</v>
      </c>
      <c r="G50" s="8"/>
    </row>
    <row r="51" ht="28.5" customHeight="1">
      <c r="A51" s="3"/>
      <c r="B51" s="13"/>
      <c r="C51" s="3"/>
      <c r="D51" s="17" t="s">
        <v>22</v>
      </c>
      <c r="E51" s="17"/>
      <c r="F51" s="27">
        <v>4.63802</v>
      </c>
      <c r="G51" s="8"/>
    </row>
    <row r="52" ht="49.5" customHeight="1">
      <c r="A52" s="3"/>
      <c r="B52" s="13" t="s">
        <v>35</v>
      </c>
      <c r="C52" s="3"/>
      <c r="D52" s="17" t="s">
        <v>20</v>
      </c>
      <c r="E52" s="17"/>
      <c r="F52" s="27">
        <v>1.54705</v>
      </c>
      <c r="G52" s="8"/>
    </row>
    <row r="53" ht="48.75" customHeight="1">
      <c r="A53" s="3"/>
      <c r="B53" s="13"/>
      <c r="C53" s="3"/>
      <c r="D53" s="17" t="s">
        <v>21</v>
      </c>
      <c r="E53" s="17"/>
      <c r="F53" s="27">
        <v>1.5565199999999999</v>
      </c>
      <c r="G53" s="8"/>
    </row>
    <row r="54" ht="58.5" customHeight="1">
      <c r="A54" s="3"/>
      <c r="B54" s="13"/>
      <c r="C54" s="3"/>
      <c r="D54" s="17" t="s">
        <v>22</v>
      </c>
      <c r="E54" s="17"/>
      <c r="F54" s="27">
        <v>4.63802</v>
      </c>
      <c r="G54" s="8"/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498841.96999999997</v>
      </c>
      <c r="E56" s="10">
        <v>105.88</v>
      </c>
      <c r="F56" s="11">
        <v>0.76987000000000005</v>
      </c>
      <c r="G56" s="8"/>
      <c r="H56" s="1">
        <v>498841.96999999997</v>
      </c>
      <c r="I56" s="1">
        <v>105.88</v>
      </c>
      <c r="J56" s="1">
        <f>769.87/1000</f>
        <v>0.76987000000000005</v>
      </c>
      <c r="K56" s="12">
        <f t="shared" ref="K56:M59" si="11">+H56-D56</f>
        <v>0</v>
      </c>
      <c r="L56" s="12">
        <f t="shared" si="11"/>
        <v>0</v>
      </c>
      <c r="M56" s="12">
        <f t="shared" si="11"/>
        <v>0</v>
      </c>
    </row>
    <row r="57">
      <c r="A57" s="3"/>
      <c r="B57" s="9" t="s">
        <v>16</v>
      </c>
      <c r="C57" s="3"/>
      <c r="D57" s="10">
        <v>1105662.55</v>
      </c>
      <c r="E57" s="10">
        <v>195.41</v>
      </c>
      <c r="F57" s="11">
        <v>2.43919</v>
      </c>
      <c r="G57" s="8"/>
      <c r="H57" s="1">
        <v>1105662.55</v>
      </c>
      <c r="I57" s="1">
        <v>195.41</v>
      </c>
      <c r="J57" s="1">
        <f>2439.19/1000</f>
        <v>2.43919</v>
      </c>
      <c r="K57" s="12">
        <f t="shared" si="11"/>
        <v>0</v>
      </c>
      <c r="L57" s="12">
        <f t="shared" si="11"/>
        <v>0</v>
      </c>
      <c r="M57" s="12">
        <f t="shared" si="11"/>
        <v>0</v>
      </c>
    </row>
    <row r="58">
      <c r="A58" s="3"/>
      <c r="B58" s="9" t="s">
        <v>17</v>
      </c>
      <c r="C58" s="3"/>
      <c r="D58" s="10">
        <v>1317372.9299999999</v>
      </c>
      <c r="E58" s="10">
        <v>282.02999999999997</v>
      </c>
      <c r="F58" s="11">
        <v>3.6924899999999998</v>
      </c>
      <c r="G58" s="8"/>
      <c r="H58" s="1">
        <v>1317372.9299999999</v>
      </c>
      <c r="I58" s="1">
        <v>282.02999999999997</v>
      </c>
      <c r="J58" s="1">
        <f>3692.49/1000</f>
        <v>3.6924899999999998</v>
      </c>
      <c r="K58" s="12">
        <f t="shared" si="11"/>
        <v>0</v>
      </c>
      <c r="L58" s="12">
        <f>+I58-E58</f>
        <v>0</v>
      </c>
      <c r="M58" s="12">
        <f t="shared" si="11"/>
        <v>0</v>
      </c>
    </row>
    <row r="59">
      <c r="A59" s="3"/>
      <c r="B59" s="9" t="s">
        <v>18</v>
      </c>
      <c r="C59" s="3"/>
      <c r="D59" s="10">
        <v>1251918</v>
      </c>
      <c r="E59" s="10">
        <v>569.25</v>
      </c>
      <c r="F59" s="11">
        <v>4.3186799999999996</v>
      </c>
      <c r="G59" s="8"/>
      <c r="H59" s="1">
        <v>1251918</v>
      </c>
      <c r="I59" s="1">
        <v>569.25</v>
      </c>
      <c r="J59" s="1">
        <f>4318.68/1000</f>
        <v>4.3186800000000005</v>
      </c>
      <c r="K59" s="12">
        <f t="shared" si="11"/>
        <v>0</v>
      </c>
      <c r="L59" s="12">
        <f t="shared" si="11"/>
        <v>0</v>
      </c>
      <c r="M59" s="12">
        <f t="shared" si="11"/>
        <v>8.8817841970012523e-16</v>
      </c>
    </row>
    <row r="60" ht="13.699999999999999" customHeight="1">
      <c r="A60" s="3"/>
      <c r="B60" s="13" t="s">
        <v>19</v>
      </c>
      <c r="C60" s="3"/>
      <c r="D60" s="17" t="s">
        <v>20</v>
      </c>
      <c r="E60" s="17"/>
      <c r="F60" s="27">
        <v>1.7285900000000001</v>
      </c>
      <c r="G60" s="8"/>
    </row>
    <row r="61" ht="13.699999999999999" customHeight="1">
      <c r="A61" s="3"/>
      <c r="B61" s="13"/>
      <c r="C61" s="3"/>
      <c r="D61" s="17" t="s">
        <v>21</v>
      </c>
      <c r="E61" s="17"/>
      <c r="F61" s="27">
        <v>3.79704</v>
      </c>
      <c r="G61" s="8"/>
    </row>
    <row r="62" ht="13.699999999999999" customHeight="1">
      <c r="A62" s="3"/>
      <c r="B62" s="13"/>
      <c r="C62" s="3"/>
      <c r="D62" s="17" t="s">
        <v>22</v>
      </c>
      <c r="E62" s="17"/>
      <c r="F62" s="27">
        <v>5.31332</v>
      </c>
      <c r="G62" s="8"/>
    </row>
    <row r="63">
      <c r="A63" s="3"/>
      <c r="B63" s="13" t="s">
        <v>23</v>
      </c>
      <c r="C63" s="3"/>
      <c r="D63" s="17" t="s">
        <v>20</v>
      </c>
      <c r="E63" s="17"/>
      <c r="F63" s="27">
        <v>0.82443</v>
      </c>
      <c r="G63" s="8"/>
    </row>
    <row r="64">
      <c r="A64" s="3"/>
      <c r="B64" s="13"/>
      <c r="C64" s="3"/>
      <c r="D64" s="17" t="s">
        <v>21</v>
      </c>
      <c r="E64" s="17"/>
      <c r="F64" s="27">
        <v>2.4033500000000001</v>
      </c>
      <c r="G64" s="8"/>
    </row>
    <row r="65">
      <c r="A65" s="3"/>
      <c r="B65" s="13"/>
      <c r="C65" s="3"/>
      <c r="D65" s="17" t="s">
        <v>22</v>
      </c>
      <c r="E65" s="17"/>
      <c r="F65" s="27">
        <v>3.5376099999999999</v>
      </c>
      <c r="G65" s="8"/>
    </row>
    <row r="66">
      <c r="A66" s="3"/>
      <c r="B66" s="13" t="s">
        <v>24</v>
      </c>
      <c r="C66" s="3"/>
      <c r="D66" s="17" t="s">
        <v>20</v>
      </c>
      <c r="E66" s="17"/>
      <c r="F66" s="27">
        <v>0.82393000000000005</v>
      </c>
      <c r="G66" s="8"/>
    </row>
    <row r="67">
      <c r="A67" s="3"/>
      <c r="B67" s="13"/>
      <c r="C67" s="3"/>
      <c r="D67" s="17" t="s">
        <v>21</v>
      </c>
      <c r="E67" s="17"/>
      <c r="F67" s="27">
        <v>2.1341800000000002</v>
      </c>
      <c r="G67" s="8"/>
    </row>
    <row r="68">
      <c r="A68" s="3"/>
      <c r="B68" s="13"/>
      <c r="C68" s="3"/>
      <c r="D68" s="17" t="s">
        <v>22</v>
      </c>
      <c r="E68" s="17"/>
      <c r="F68" s="27">
        <v>3.1951100000000001</v>
      </c>
      <c r="G68" s="8"/>
    </row>
    <row r="69">
      <c r="A69" s="3"/>
      <c r="B69" s="13" t="s">
        <v>25</v>
      </c>
      <c r="C69" s="3"/>
      <c r="D69" s="17" t="s">
        <v>20</v>
      </c>
      <c r="E69" s="17"/>
      <c r="F69" s="27">
        <v>0.82443</v>
      </c>
      <c r="G69" s="8"/>
    </row>
    <row r="70">
      <c r="A70" s="3"/>
      <c r="B70" s="13"/>
      <c r="C70" s="3"/>
      <c r="D70" s="17" t="s">
        <v>21</v>
      </c>
      <c r="E70" s="17"/>
      <c r="F70" s="27">
        <v>2.4033500000000001</v>
      </c>
      <c r="G70" s="8"/>
    </row>
    <row r="71">
      <c r="A71" s="3"/>
      <c r="B71" s="13"/>
      <c r="C71" s="3"/>
      <c r="D71" s="17" t="s">
        <v>22</v>
      </c>
      <c r="E71" s="17"/>
      <c r="F71" s="27">
        <v>3.5376099999999999</v>
      </c>
      <c r="G71" s="8"/>
    </row>
    <row r="72">
      <c r="A72" s="3"/>
      <c r="B72" s="13" t="s">
        <v>26</v>
      </c>
      <c r="C72" s="3"/>
      <c r="D72" s="17" t="s">
        <v>20</v>
      </c>
      <c r="E72" s="17"/>
      <c r="F72" s="27">
        <v>0.79852000000000001</v>
      </c>
      <c r="G72" s="8"/>
    </row>
    <row r="73">
      <c r="A73" s="3"/>
      <c r="B73" s="13"/>
      <c r="C73" s="3"/>
      <c r="D73" s="17" t="s">
        <v>21</v>
      </c>
      <c r="E73" s="17"/>
      <c r="F73" s="27">
        <v>2.4033500000000001</v>
      </c>
      <c r="G73" s="8"/>
    </row>
    <row r="74">
      <c r="A74" s="3"/>
      <c r="B74" s="13"/>
      <c r="C74" s="3"/>
      <c r="D74" s="17" t="s">
        <v>22</v>
      </c>
      <c r="E74" s="17"/>
      <c r="F74" s="27">
        <v>3.5376099999999999</v>
      </c>
      <c r="G74" s="8"/>
    </row>
    <row r="75">
      <c r="A75" s="3"/>
      <c r="B75" s="13" t="s">
        <v>27</v>
      </c>
      <c r="C75" s="3"/>
      <c r="D75" s="17" t="s">
        <v>20</v>
      </c>
      <c r="E75" s="17"/>
      <c r="F75" s="27">
        <v>0.81888000000000005</v>
      </c>
      <c r="G75" s="8"/>
    </row>
    <row r="76">
      <c r="A76" s="3"/>
      <c r="B76" s="13"/>
      <c r="C76" s="3"/>
      <c r="D76" s="17" t="s">
        <v>21</v>
      </c>
      <c r="E76" s="17"/>
      <c r="F76" s="27">
        <v>2.1341800000000002</v>
      </c>
      <c r="G76" s="8"/>
    </row>
    <row r="77">
      <c r="A77" s="3"/>
      <c r="B77" s="13"/>
      <c r="C77" s="3"/>
      <c r="D77" s="17" t="s">
        <v>22</v>
      </c>
      <c r="E77" s="17"/>
      <c r="F77" s="27">
        <v>3.1951100000000001</v>
      </c>
      <c r="G77" s="8"/>
    </row>
    <row r="78">
      <c r="A78" s="3"/>
      <c r="B78" s="13" t="s">
        <v>28</v>
      </c>
      <c r="C78" s="3"/>
      <c r="D78" s="17" t="s">
        <v>20</v>
      </c>
      <c r="E78" s="17"/>
      <c r="F78" s="27">
        <v>0.82443</v>
      </c>
      <c r="G78" s="8"/>
    </row>
    <row r="79">
      <c r="A79" s="3"/>
      <c r="B79" s="13"/>
      <c r="C79" s="3"/>
      <c r="D79" s="17" t="s">
        <v>21</v>
      </c>
      <c r="E79" s="17"/>
      <c r="F79" s="27">
        <v>2.4033500000000001</v>
      </c>
      <c r="G79" s="8"/>
    </row>
    <row r="80">
      <c r="A80" s="3"/>
      <c r="B80" s="13"/>
      <c r="C80" s="3"/>
      <c r="D80" s="17" t="s">
        <v>22</v>
      </c>
      <c r="E80" s="17"/>
      <c r="F80" s="27">
        <v>3.5376099999999999</v>
      </c>
      <c r="G80" s="8"/>
    </row>
    <row r="81">
      <c r="A81" s="3"/>
      <c r="B81" s="13" t="s">
        <v>29</v>
      </c>
      <c r="C81" s="3"/>
      <c r="D81" s="17" t="s">
        <v>20</v>
      </c>
      <c r="E81" s="17"/>
      <c r="F81" s="27">
        <v>0.81827000000000005</v>
      </c>
      <c r="G81" s="8"/>
    </row>
    <row r="82">
      <c r="A82" s="3"/>
      <c r="B82" s="13"/>
      <c r="C82" s="3"/>
      <c r="D82" s="17" t="s">
        <v>21</v>
      </c>
      <c r="E82" s="17"/>
      <c r="F82" s="27">
        <v>2.1513</v>
      </c>
      <c r="G82" s="8"/>
    </row>
    <row r="83">
      <c r="A83" s="3"/>
      <c r="B83" s="13"/>
      <c r="C83" s="3"/>
      <c r="D83" s="17" t="s">
        <v>22</v>
      </c>
      <c r="E83" s="17"/>
      <c r="F83" s="27">
        <v>3.1864699999999999</v>
      </c>
      <c r="G83" s="8"/>
    </row>
    <row r="84" ht="98.25" customHeight="1">
      <c r="A84" s="3"/>
      <c r="B84" s="13" t="s">
        <v>30</v>
      </c>
      <c r="C84" s="3"/>
      <c r="D84" s="17" t="s">
        <v>20</v>
      </c>
      <c r="E84" s="17"/>
      <c r="F84" s="27">
        <v>1.7285900000000001</v>
      </c>
      <c r="G84" s="8"/>
    </row>
    <row r="85" ht="105.75" customHeight="1">
      <c r="A85" s="3"/>
      <c r="B85" s="13"/>
      <c r="C85" s="3"/>
      <c r="D85" s="17" t="s">
        <v>21</v>
      </c>
      <c r="E85" s="17"/>
      <c r="F85" s="27">
        <v>3.5000100000000001</v>
      </c>
      <c r="G85" s="8"/>
    </row>
    <row r="86" ht="109.5" customHeight="1">
      <c r="A86" s="3"/>
      <c r="B86" s="13"/>
      <c r="C86" s="3"/>
      <c r="D86" s="17" t="s">
        <v>22</v>
      </c>
      <c r="E86" s="17"/>
      <c r="F86" s="27">
        <v>4.9351099999999999</v>
      </c>
      <c r="G86" s="8"/>
    </row>
    <row r="87">
      <c r="A87" s="3"/>
      <c r="B87" s="13" t="s">
        <v>31</v>
      </c>
      <c r="C87" s="3"/>
      <c r="D87" s="17" t="s">
        <v>20</v>
      </c>
      <c r="E87" s="17"/>
      <c r="F87" s="27">
        <v>1.7285600000000001</v>
      </c>
      <c r="G87" s="8"/>
    </row>
    <row r="88">
      <c r="A88" s="3"/>
      <c r="B88" s="13"/>
      <c r="C88" s="3"/>
      <c r="D88" s="17" t="s">
        <v>21</v>
      </c>
      <c r="E88" s="17"/>
      <c r="F88" s="27">
        <v>3.7966799999999998</v>
      </c>
      <c r="G88" s="8"/>
    </row>
    <row r="89">
      <c r="A89" s="3"/>
      <c r="B89" s="13"/>
      <c r="C89" s="3"/>
      <c r="D89" s="17" t="s">
        <v>22</v>
      </c>
      <c r="E89" s="17"/>
      <c r="F89" s="27">
        <v>5.3134399999999999</v>
      </c>
      <c r="G89" s="8"/>
    </row>
    <row r="90" ht="52.5" customHeight="1">
      <c r="A90" s="3"/>
      <c r="B90" s="13" t="s">
        <v>32</v>
      </c>
      <c r="C90" s="3"/>
      <c r="D90" s="17" t="s">
        <v>20</v>
      </c>
      <c r="E90" s="17"/>
      <c r="F90" s="27">
        <v>1.7285900000000001</v>
      </c>
      <c r="G90" s="8"/>
    </row>
    <row r="91">
      <c r="A91" s="3"/>
      <c r="B91" s="13"/>
      <c r="C91" s="3"/>
      <c r="D91" s="17" t="s">
        <v>21</v>
      </c>
      <c r="E91" s="17"/>
      <c r="F91" s="27">
        <v>3.5000100000000001</v>
      </c>
      <c r="G91" s="8"/>
    </row>
    <row r="92">
      <c r="A92" s="3"/>
      <c r="B92" s="13"/>
      <c r="C92" s="3"/>
      <c r="D92" s="17" t="s">
        <v>22</v>
      </c>
      <c r="E92" s="17"/>
      <c r="F92" s="27">
        <v>4.9351099999999999</v>
      </c>
      <c r="G92" s="8"/>
    </row>
    <row r="93" ht="40.5" customHeight="1">
      <c r="A93" s="3"/>
      <c r="B93" s="13" t="s">
        <v>33</v>
      </c>
      <c r="C93" s="3"/>
      <c r="D93" s="17" t="s">
        <v>20</v>
      </c>
      <c r="E93" s="17"/>
      <c r="F93" s="27">
        <v>1.7285900000000001</v>
      </c>
      <c r="G93" s="8"/>
    </row>
    <row r="94" ht="39" customHeight="1">
      <c r="A94" s="3"/>
      <c r="B94" s="13"/>
      <c r="C94" s="3"/>
      <c r="D94" s="17" t="s">
        <v>21</v>
      </c>
      <c r="E94" s="17"/>
      <c r="F94" s="27">
        <v>3.5000100000000001</v>
      </c>
      <c r="G94" s="8"/>
    </row>
    <row r="95" ht="42.75" customHeight="1">
      <c r="A95" s="3"/>
      <c r="B95" s="13"/>
      <c r="C95" s="3"/>
      <c r="D95" s="17" t="s">
        <v>22</v>
      </c>
      <c r="E95" s="17"/>
      <c r="F95" s="27">
        <v>4.9351099999999999</v>
      </c>
      <c r="G95" s="8"/>
    </row>
    <row r="96">
      <c r="A96" s="3"/>
      <c r="B96" s="13" t="s">
        <v>34</v>
      </c>
      <c r="C96" s="3"/>
      <c r="D96" s="17" t="s">
        <v>20</v>
      </c>
      <c r="E96" s="17"/>
      <c r="F96" s="27">
        <v>1.7285900000000001</v>
      </c>
      <c r="G96" s="8"/>
    </row>
    <row r="97">
      <c r="A97" s="3"/>
      <c r="B97" s="13"/>
      <c r="C97" s="3"/>
      <c r="D97" s="17" t="s">
        <v>21</v>
      </c>
      <c r="E97" s="17"/>
      <c r="F97" s="27">
        <v>3.5000100000000001</v>
      </c>
      <c r="G97" s="8"/>
    </row>
    <row r="98">
      <c r="A98" s="3"/>
      <c r="B98" s="13"/>
      <c r="C98" s="3"/>
      <c r="D98" s="17" t="s">
        <v>22</v>
      </c>
      <c r="E98" s="17"/>
      <c r="F98" s="27">
        <v>4.9351099999999999</v>
      </c>
      <c r="G98" s="8"/>
    </row>
    <row r="99" ht="43.5" customHeight="1">
      <c r="A99" s="3"/>
      <c r="B99" s="13" t="s">
        <v>35</v>
      </c>
      <c r="C99" s="3"/>
      <c r="D99" s="17" t="s">
        <v>20</v>
      </c>
      <c r="E99" s="17"/>
      <c r="F99" s="27">
        <v>1.7284200000000001</v>
      </c>
      <c r="G99" s="8"/>
    </row>
    <row r="100" ht="42.75" customHeight="1">
      <c r="A100" s="3"/>
      <c r="B100" s="13"/>
      <c r="C100" s="3"/>
      <c r="D100" s="17" t="s">
        <v>21</v>
      </c>
      <c r="E100" s="17"/>
      <c r="F100" s="27">
        <v>3.5000100000000001</v>
      </c>
      <c r="G100" s="8"/>
    </row>
    <row r="101" ht="71.25" customHeight="1">
      <c r="A101" s="3"/>
      <c r="B101" s="13"/>
      <c r="C101" s="3"/>
      <c r="D101" s="17" t="s">
        <v>22</v>
      </c>
      <c r="E101" s="17"/>
      <c r="F101" s="27">
        <v>4.9351099999999999</v>
      </c>
      <c r="G101" s="8"/>
    </row>
    <row r="102">
      <c r="A102" s="18"/>
      <c r="B102" s="19"/>
      <c r="C102" s="1"/>
      <c r="D102" s="12"/>
      <c r="E102" s="12"/>
      <c r="F102" s="28"/>
      <c r="G102" s="18"/>
    </row>
    <row r="103">
      <c r="A103" s="1" t="s">
        <v>39</v>
      </c>
    </row>
    <row r="104">
      <c r="A104" s="1" t="s">
        <v>40</v>
      </c>
    </row>
    <row r="105" ht="26.25" customHeight="1">
      <c r="A105" s="20" t="s">
        <v>62</v>
      </c>
      <c r="B105" s="20"/>
      <c r="C105" s="20"/>
      <c r="D105" s="20"/>
      <c r="E105" s="20"/>
      <c r="F105" s="20"/>
      <c r="G105" s="20"/>
    </row>
    <row r="107" ht="26.2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1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view="pageBreakPreview" topLeftCell="A92" zoomScale="70" workbookViewId="0">
      <selection activeCell="A105" activeCellId="0" sqref="A105:G105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bestFit="1" customWidth="1" min="8" max="8" style="1" width="12.42578125"/>
    <col min="9" max="16384" style="1" width="9.140625"/>
  </cols>
  <sheetData>
    <row r="2">
      <c r="A2" s="2" t="s">
        <v>63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64</v>
      </c>
      <c r="B7" s="4" t="s">
        <v>65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" t="s">
        <v>66</v>
      </c>
      <c r="D8" s="7" t="s">
        <v>13</v>
      </c>
      <c r="E8" s="7"/>
      <c r="F8" s="7"/>
      <c r="G8" s="8" t="s">
        <v>67</v>
      </c>
    </row>
    <row r="9">
      <c r="A9" s="3"/>
      <c r="B9" s="9" t="s">
        <v>15</v>
      </c>
      <c r="C9" s="3"/>
      <c r="D9" s="10">
        <v>1254605.5</v>
      </c>
      <c r="E9" s="10">
        <v>77.450000000000003</v>
      </c>
      <c r="F9" s="11">
        <v>2.16161</v>
      </c>
      <c r="G9" s="8"/>
      <c r="H9" s="12">
        <f>'[1]ТМ-котловые_прочие (прев)'!E186</f>
        <v>1254605.5</v>
      </c>
      <c r="I9" s="12">
        <f>'[1]ТМ-котловые_прочие (прев)'!F182</f>
        <v>77.450000000000003</v>
      </c>
      <c r="J9" s="1">
        <f>'[1]ТМ-котловые_прочие (прев)'!G182</f>
        <v>2.16161</v>
      </c>
      <c r="K9" s="12">
        <f t="shared" ref="K9:M12" si="12">+H9-D9</f>
        <v>0</v>
      </c>
      <c r="L9" s="12">
        <f t="shared" si="12"/>
        <v>0</v>
      </c>
      <c r="M9" s="12">
        <f t="shared" si="12"/>
        <v>0</v>
      </c>
    </row>
    <row r="10">
      <c r="A10" s="3"/>
      <c r="B10" s="9" t="s">
        <v>16</v>
      </c>
      <c r="C10" s="3"/>
      <c r="D10" s="10">
        <v>1651103.28</v>
      </c>
      <c r="E10" s="10">
        <v>116.73</v>
      </c>
      <c r="F10" s="11">
        <v>2.39412</v>
      </c>
      <c r="G10" s="8"/>
      <c r="H10" s="12">
        <f>'[1]ТМ-котловые_прочие (прев)'!E187</f>
        <v>1651103.28</v>
      </c>
      <c r="I10" s="12">
        <f>'[1]ТМ-котловые_прочие (прев)'!F183</f>
        <v>116.73</v>
      </c>
      <c r="J10" s="1">
        <f>'[1]ТМ-котловые_прочие (прев)'!G183</f>
        <v>2.39412</v>
      </c>
      <c r="K10" s="12">
        <f t="shared" si="12"/>
        <v>0</v>
      </c>
      <c r="L10" s="12">
        <f t="shared" si="12"/>
        <v>0</v>
      </c>
      <c r="M10" s="12">
        <f t="shared" si="12"/>
        <v>0</v>
      </c>
    </row>
    <row r="11">
      <c r="A11" s="3"/>
      <c r="B11" s="9" t="s">
        <v>17</v>
      </c>
      <c r="C11" s="3"/>
      <c r="D11" s="10">
        <v>1938076.9099999999</v>
      </c>
      <c r="E11" s="10">
        <v>227.97999999999999</v>
      </c>
      <c r="F11" s="11">
        <v>2.9148700000000001</v>
      </c>
      <c r="G11" s="8"/>
      <c r="H11" s="12">
        <f>'[1]ТМ-котловые_прочие (прев)'!E188</f>
        <v>1938076.9099999999</v>
      </c>
      <c r="I11" s="12">
        <f>'[1]ТМ-котловые_прочие (прев)'!F184</f>
        <v>227.97999999999999</v>
      </c>
      <c r="J11" s="1">
        <f>'[1]ТМ-котловые_прочие (прев)'!G184</f>
        <v>2.9148700000000001</v>
      </c>
      <c r="K11" s="12">
        <f t="shared" si="12"/>
        <v>0</v>
      </c>
      <c r="L11" s="12">
        <f t="shared" si="12"/>
        <v>0</v>
      </c>
      <c r="M11" s="12">
        <f t="shared" si="12"/>
        <v>0</v>
      </c>
    </row>
    <row r="12">
      <c r="A12" s="3"/>
      <c r="B12" s="9" t="s">
        <v>18</v>
      </c>
      <c r="C12" s="3"/>
      <c r="D12" s="10">
        <v>1823837.95</v>
      </c>
      <c r="E12" s="10">
        <v>775.63</v>
      </c>
      <c r="F12" s="11">
        <v>4.1722900000000003</v>
      </c>
      <c r="G12" s="8"/>
      <c r="H12" s="12">
        <f>'[1]ТМ-котловые_прочие (прев)'!E189</f>
        <v>1823837.95</v>
      </c>
      <c r="I12" s="12">
        <f>'[1]ТМ-котловые_прочие (прев)'!F185</f>
        <v>775.63</v>
      </c>
      <c r="J12" s="1">
        <f>'[1]ТМ-котловые_прочие (прев)'!G185</f>
        <v>4.1722999999999999</v>
      </c>
      <c r="K12" s="12">
        <f t="shared" si="12"/>
        <v>0</v>
      </c>
      <c r="L12" s="12">
        <f t="shared" si="12"/>
        <v>0</v>
      </c>
      <c r="M12" s="12">
        <f t="shared" si="12"/>
        <v>9.9999999996214228e-06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15">
        <v>1.4308099999999999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15">
        <v>1.43963</v>
      </c>
      <c r="G14" s="8"/>
    </row>
    <row r="15" ht="13.699999999999999" customHeight="1">
      <c r="A15" s="3"/>
      <c r="B15" s="13"/>
      <c r="C15" s="3"/>
      <c r="D15" s="14" t="s">
        <v>22</v>
      </c>
      <c r="E15" s="14"/>
      <c r="F15" s="15">
        <v>3.3340299999999998</v>
      </c>
      <c r="G15" s="8"/>
    </row>
    <row r="16" ht="13.699999999999999" customHeight="1">
      <c r="A16" s="3"/>
      <c r="B16" s="13" t="s">
        <v>68</v>
      </c>
      <c r="C16" s="3"/>
      <c r="D16" s="14" t="s">
        <v>20</v>
      </c>
      <c r="E16" s="14"/>
      <c r="F16" s="29">
        <v>0.013089999999999999</v>
      </c>
      <c r="G16" s="8"/>
    </row>
    <row r="17" ht="13.699999999999999" customHeight="1">
      <c r="A17" s="3"/>
      <c r="B17" s="13"/>
      <c r="C17" s="3"/>
      <c r="D17" s="14" t="s">
        <v>21</v>
      </c>
      <c r="E17" s="14"/>
      <c r="F17" s="29">
        <v>0.013089999999999999</v>
      </c>
      <c r="G17" s="8"/>
    </row>
    <row r="18" ht="13.699999999999999" customHeight="1">
      <c r="A18" s="3"/>
      <c r="B18" s="13"/>
      <c r="C18" s="3"/>
      <c r="D18" s="14" t="s">
        <v>22</v>
      </c>
      <c r="E18" s="14"/>
      <c r="F18" s="15">
        <v>1.41032</v>
      </c>
      <c r="G18" s="8"/>
    </row>
    <row r="19" ht="13.699999999999999" customHeight="1">
      <c r="A19" s="3"/>
      <c r="B19" s="13" t="s">
        <v>69</v>
      </c>
      <c r="C19" s="3"/>
      <c r="D19" s="14" t="s">
        <v>20</v>
      </c>
      <c r="E19" s="14"/>
      <c r="F19" s="29">
        <v>0.013089999999999999</v>
      </c>
      <c r="G19" s="8"/>
    </row>
    <row r="20" ht="13.699999999999999" customHeight="1">
      <c r="A20" s="3"/>
      <c r="B20" s="13"/>
      <c r="C20" s="3"/>
      <c r="D20" s="14" t="s">
        <v>21</v>
      </c>
      <c r="E20" s="14"/>
      <c r="F20" s="29">
        <v>0.013089999999999999</v>
      </c>
      <c r="G20" s="8"/>
    </row>
    <row r="21" ht="13.699999999999999" customHeight="1">
      <c r="A21" s="3"/>
      <c r="B21" s="13"/>
      <c r="C21" s="3"/>
      <c r="D21" s="14" t="s">
        <v>22</v>
      </c>
      <c r="E21" s="14"/>
      <c r="F21" s="15">
        <v>1.41032</v>
      </c>
      <c r="G21" s="8"/>
    </row>
    <row r="22" ht="13.699999999999999" customHeight="1">
      <c r="A22" s="3"/>
      <c r="B22" s="13" t="s">
        <v>37</v>
      </c>
      <c r="C22" s="3"/>
      <c r="D22" s="14" t="s">
        <v>20</v>
      </c>
      <c r="E22" s="14"/>
      <c r="F22" s="29">
        <v>0.013089999999999999</v>
      </c>
      <c r="G22" s="8"/>
    </row>
    <row r="23" ht="13.699999999999999" customHeight="1">
      <c r="A23" s="3"/>
      <c r="B23" s="13"/>
      <c r="C23" s="3"/>
      <c r="D23" s="14" t="s">
        <v>21</v>
      </c>
      <c r="E23" s="14"/>
      <c r="F23" s="29">
        <v>0.013089999999999999</v>
      </c>
      <c r="G23" s="8"/>
    </row>
    <row r="24" ht="13.699999999999999" customHeight="1">
      <c r="A24" s="3"/>
      <c r="B24" s="13"/>
      <c r="C24" s="3"/>
      <c r="D24" s="14" t="s">
        <v>22</v>
      </c>
      <c r="E24" s="14"/>
      <c r="F24" s="29">
        <v>1.41032</v>
      </c>
      <c r="G24" s="8"/>
    </row>
    <row r="25" ht="13.699999999999999" customHeight="1">
      <c r="A25" s="3"/>
      <c r="B25" s="13" t="s">
        <v>70</v>
      </c>
      <c r="C25" s="3"/>
      <c r="D25" s="14" t="s">
        <v>20</v>
      </c>
      <c r="E25" s="14"/>
      <c r="F25" s="29">
        <v>0.013089999999999999</v>
      </c>
      <c r="G25" s="8"/>
    </row>
    <row r="26" ht="13.699999999999999" customHeight="1">
      <c r="A26" s="3"/>
      <c r="B26" s="13"/>
      <c r="C26" s="3"/>
      <c r="D26" s="14" t="s">
        <v>21</v>
      </c>
      <c r="E26" s="14"/>
      <c r="F26" s="29">
        <v>0.013089999999999999</v>
      </c>
      <c r="G26" s="8"/>
    </row>
    <row r="27" ht="13.699999999999999" customHeight="1">
      <c r="A27" s="3"/>
      <c r="B27" s="13"/>
      <c r="C27" s="3"/>
      <c r="D27" s="14" t="s">
        <v>22</v>
      </c>
      <c r="E27" s="14"/>
      <c r="F27" s="29">
        <v>1.41032</v>
      </c>
      <c r="G27" s="8"/>
    </row>
    <row r="28" ht="13.699999999999999" customHeight="1">
      <c r="A28" s="3"/>
      <c r="B28" s="30" t="s">
        <v>71</v>
      </c>
      <c r="C28" s="3"/>
      <c r="D28" s="14" t="s">
        <v>20</v>
      </c>
      <c r="E28" s="14"/>
      <c r="F28" s="29">
        <v>0.013089999999999999</v>
      </c>
      <c r="G28" s="8"/>
    </row>
    <row r="29" ht="13.699999999999999" customHeight="1">
      <c r="A29" s="3"/>
      <c r="B29" s="31"/>
      <c r="C29" s="3"/>
      <c r="D29" s="14" t="s">
        <v>21</v>
      </c>
      <c r="E29" s="14"/>
      <c r="F29" s="29">
        <v>0.013089999999999999</v>
      </c>
      <c r="G29" s="8"/>
    </row>
    <row r="30" ht="13.699999999999999" customHeight="1">
      <c r="A30" s="3"/>
      <c r="B30" s="32"/>
      <c r="C30" s="3"/>
      <c r="D30" s="14" t="s">
        <v>22</v>
      </c>
      <c r="E30" s="14"/>
      <c r="F30" s="29">
        <v>1.41032</v>
      </c>
      <c r="G30" s="8"/>
    </row>
    <row r="31" ht="13.699999999999999" customHeight="1">
      <c r="A31" s="3"/>
      <c r="B31" s="30" t="s">
        <v>28</v>
      </c>
      <c r="C31" s="3"/>
      <c r="D31" s="14" t="s">
        <v>20</v>
      </c>
      <c r="E31" s="14"/>
      <c r="F31" s="29">
        <v>0.013089999999999999</v>
      </c>
      <c r="G31" s="8"/>
    </row>
    <row r="32" ht="13.699999999999999" customHeight="1">
      <c r="A32" s="3"/>
      <c r="B32" s="31"/>
      <c r="C32" s="3"/>
      <c r="D32" s="14" t="s">
        <v>21</v>
      </c>
      <c r="E32" s="14"/>
      <c r="F32" s="29">
        <v>0.013089999999999999</v>
      </c>
      <c r="G32" s="8"/>
    </row>
    <row r="33" ht="13.699999999999999" customHeight="1">
      <c r="A33" s="3"/>
      <c r="B33" s="32"/>
      <c r="C33" s="3"/>
      <c r="D33" s="14" t="s">
        <v>22</v>
      </c>
      <c r="E33" s="14"/>
      <c r="F33" s="29">
        <v>1.41032</v>
      </c>
      <c r="G33" s="8"/>
    </row>
    <row r="34" ht="13.699999999999999" customHeight="1">
      <c r="A34" s="3"/>
      <c r="B34" s="30" t="s">
        <v>29</v>
      </c>
      <c r="C34" s="3"/>
      <c r="D34" s="14" t="s">
        <v>20</v>
      </c>
      <c r="E34" s="14"/>
      <c r="F34" s="29">
        <v>0.013089999999999999</v>
      </c>
      <c r="G34" s="8"/>
    </row>
    <row r="35" ht="13.699999999999999" customHeight="1">
      <c r="A35" s="3"/>
      <c r="B35" s="31"/>
      <c r="C35" s="3"/>
      <c r="D35" s="14" t="s">
        <v>21</v>
      </c>
      <c r="E35" s="14"/>
      <c r="F35" s="29">
        <v>0.013089999999999999</v>
      </c>
      <c r="G35" s="8"/>
    </row>
    <row r="36" ht="13.699999999999999" customHeight="1">
      <c r="A36" s="3"/>
      <c r="B36" s="32"/>
      <c r="C36" s="3"/>
      <c r="D36" s="14" t="s">
        <v>22</v>
      </c>
      <c r="E36" s="14"/>
      <c r="F36" s="29">
        <v>1.41032</v>
      </c>
      <c r="G36" s="8"/>
    </row>
    <row r="37" ht="96" customHeight="1">
      <c r="A37" s="3"/>
      <c r="B37" s="13" t="s">
        <v>30</v>
      </c>
      <c r="C37" s="3"/>
      <c r="D37" s="17" t="s">
        <v>20</v>
      </c>
      <c r="E37" s="17"/>
      <c r="F37" s="15">
        <v>1.4308099999999999</v>
      </c>
      <c r="G37" s="8"/>
    </row>
    <row r="38" ht="96" customHeight="1">
      <c r="A38" s="3"/>
      <c r="B38" s="13"/>
      <c r="C38" s="3"/>
      <c r="D38" s="17" t="s">
        <v>21</v>
      </c>
      <c r="E38" s="17"/>
      <c r="F38" s="15">
        <v>1.43963</v>
      </c>
      <c r="G38" s="8"/>
    </row>
    <row r="39" ht="96" customHeight="1">
      <c r="A39" s="3"/>
      <c r="B39" s="13"/>
      <c r="C39" s="3"/>
      <c r="D39" s="17" t="s">
        <v>22</v>
      </c>
      <c r="E39" s="17"/>
      <c r="F39" s="15">
        <v>3.3340299999999998</v>
      </c>
      <c r="G39" s="8"/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15">
        <v>0.013089999999999999</v>
      </c>
      <c r="G40" s="8"/>
    </row>
    <row r="41" ht="13.699999999999999" customHeight="1">
      <c r="A41" s="3"/>
      <c r="B41" s="13"/>
      <c r="C41" s="3"/>
      <c r="D41" s="17" t="s">
        <v>21</v>
      </c>
      <c r="E41" s="17"/>
      <c r="F41" s="15">
        <v>0.013089999999999999</v>
      </c>
      <c r="G41" s="8"/>
    </row>
    <row r="42" ht="13.699999999999999" customHeight="1">
      <c r="A42" s="3"/>
      <c r="B42" s="13"/>
      <c r="C42" s="3"/>
      <c r="D42" s="17" t="s">
        <v>22</v>
      </c>
      <c r="E42" s="17"/>
      <c r="F42" s="15">
        <v>1.41032</v>
      </c>
      <c r="G42" s="8"/>
    </row>
    <row r="43" ht="26.25" customHeight="1">
      <c r="A43" s="3"/>
      <c r="B43" s="13" t="s">
        <v>32</v>
      </c>
      <c r="C43" s="3"/>
      <c r="D43" s="17" t="s">
        <v>20</v>
      </c>
      <c r="E43" s="17"/>
      <c r="F43" s="15">
        <v>1.4308099999999999</v>
      </c>
      <c r="G43" s="8"/>
    </row>
    <row r="44" ht="25.5" customHeight="1">
      <c r="A44" s="3"/>
      <c r="B44" s="13"/>
      <c r="C44" s="3"/>
      <c r="D44" s="17" t="s">
        <v>21</v>
      </c>
      <c r="E44" s="17"/>
      <c r="F44" s="15">
        <v>1.43963</v>
      </c>
      <c r="G44" s="8"/>
    </row>
    <row r="45" ht="27.75" customHeight="1">
      <c r="A45" s="3"/>
      <c r="B45" s="13"/>
      <c r="C45" s="3"/>
      <c r="D45" s="17" t="s">
        <v>22</v>
      </c>
      <c r="E45" s="17"/>
      <c r="F45" s="15">
        <v>3.3340299999999998</v>
      </c>
      <c r="G45" s="8"/>
    </row>
    <row r="46" ht="36" customHeight="1">
      <c r="A46" s="3"/>
      <c r="B46" s="13" t="s">
        <v>33</v>
      </c>
      <c r="C46" s="3"/>
      <c r="D46" s="17" t="s">
        <v>20</v>
      </c>
      <c r="E46" s="17"/>
      <c r="F46" s="15">
        <v>1.4308099999999999</v>
      </c>
      <c r="G46" s="8"/>
    </row>
    <row r="47" ht="33.75" customHeight="1">
      <c r="A47" s="3"/>
      <c r="B47" s="13"/>
      <c r="C47" s="3"/>
      <c r="D47" s="33" t="s">
        <v>21</v>
      </c>
      <c r="E47" s="33"/>
      <c r="F47" s="24">
        <v>1.43963</v>
      </c>
      <c r="G47" s="8"/>
    </row>
    <row r="48" ht="30" customHeight="1">
      <c r="A48" s="3"/>
      <c r="B48" s="13"/>
      <c r="C48" s="3"/>
      <c r="D48" s="33" t="s">
        <v>22</v>
      </c>
      <c r="E48" s="33"/>
      <c r="F48" s="24">
        <v>3.3340299999999998</v>
      </c>
      <c r="G48" s="8"/>
    </row>
    <row r="49" ht="25.5" customHeight="1">
      <c r="A49" s="3"/>
      <c r="B49" s="13" t="s">
        <v>34</v>
      </c>
      <c r="C49" s="3"/>
      <c r="D49" s="33" t="s">
        <v>20</v>
      </c>
      <c r="E49" s="33"/>
      <c r="F49" s="24">
        <v>0.013089999999999999</v>
      </c>
      <c r="G49" s="8"/>
    </row>
    <row r="50" ht="13.699999999999999" customHeight="1">
      <c r="A50" s="3"/>
      <c r="B50" s="13"/>
      <c r="C50" s="3"/>
      <c r="D50" s="33" t="s">
        <v>21</v>
      </c>
      <c r="E50" s="33"/>
      <c r="F50" s="24">
        <v>0.013089999999999999</v>
      </c>
      <c r="G50" s="8"/>
    </row>
    <row r="51" ht="13.699999999999999" customHeight="1">
      <c r="A51" s="3"/>
      <c r="B51" s="13"/>
      <c r="C51" s="3"/>
      <c r="D51" s="33" t="s">
        <v>22</v>
      </c>
      <c r="E51" s="33"/>
      <c r="F51" s="24">
        <v>1.41032</v>
      </c>
      <c r="G51" s="8"/>
    </row>
    <row r="52" ht="38.25" customHeight="1">
      <c r="A52" s="3"/>
      <c r="B52" s="13" t="s">
        <v>38</v>
      </c>
      <c r="C52" s="3"/>
      <c r="D52" s="33" t="s">
        <v>20</v>
      </c>
      <c r="E52" s="33"/>
      <c r="F52" s="24">
        <v>1.4308099999999999</v>
      </c>
      <c r="G52" s="8"/>
    </row>
    <row r="53" ht="48" customHeight="1">
      <c r="A53" s="3"/>
      <c r="B53" s="13"/>
      <c r="C53" s="3"/>
      <c r="D53" s="33" t="s">
        <v>21</v>
      </c>
      <c r="E53" s="33"/>
      <c r="F53" s="24">
        <v>1.43963</v>
      </c>
      <c r="G53" s="8"/>
    </row>
    <row r="54" ht="56.100000000000001" customHeight="1">
      <c r="A54" s="3"/>
      <c r="B54" s="13"/>
      <c r="C54" s="3"/>
      <c r="D54" s="33" t="s">
        <v>22</v>
      </c>
      <c r="E54" s="33"/>
      <c r="F54" s="24">
        <v>3.3340299999999998</v>
      </c>
      <c r="G54" s="8"/>
    </row>
    <row r="55" s="5" customFormat="1" ht="27" customHeight="1">
      <c r="A55" s="3"/>
      <c r="B55" s="6" t="s">
        <v>11</v>
      </c>
      <c r="C55" s="3"/>
      <c r="D55" s="34" t="s">
        <v>36</v>
      </c>
      <c r="E55" s="34"/>
      <c r="F55" s="34"/>
      <c r="G55" s="8"/>
    </row>
    <row r="56">
      <c r="A56" s="3"/>
      <c r="B56" s="9" t="s">
        <v>15</v>
      </c>
      <c r="C56" s="3"/>
      <c r="D56" s="35">
        <v>1530618.71</v>
      </c>
      <c r="E56" s="35">
        <v>94.560000000000002</v>
      </c>
      <c r="F56" s="36">
        <v>2.6430600000000002</v>
      </c>
      <c r="G56" s="8"/>
      <c r="H56" s="12">
        <f>'[1]ТМ-котловые_прочие (прев)'!E190</f>
        <v>1530618.71</v>
      </c>
      <c r="I56" s="12">
        <f>'[1]ТМ-котловые_прочие (прев)'!F190</f>
        <v>94.560000000000002</v>
      </c>
      <c r="J56" s="1">
        <f>'[1]ТМ-котловые_прочие (прев)'!G190</f>
        <v>2.6430600000000002</v>
      </c>
      <c r="K56" s="12">
        <f t="shared" ref="K56:M59" si="13">+H56-D56</f>
        <v>0</v>
      </c>
      <c r="L56" s="12">
        <f t="shared" si="13"/>
        <v>0</v>
      </c>
      <c r="M56" s="12">
        <f t="shared" si="13"/>
        <v>0</v>
      </c>
    </row>
    <row r="57">
      <c r="A57" s="3"/>
      <c r="B57" s="9" t="s">
        <v>16</v>
      </c>
      <c r="C57" s="3"/>
      <c r="D57" s="35">
        <v>2014346</v>
      </c>
      <c r="E57" s="35">
        <v>140.11000000000001</v>
      </c>
      <c r="F57" s="36">
        <v>2.92598</v>
      </c>
      <c r="G57" s="8"/>
      <c r="H57" s="12">
        <f>'[1]ТМ-котловые_прочие (прев)'!E191</f>
        <v>2014346</v>
      </c>
      <c r="I57" s="12">
        <f>'[1]ТМ-котловые_прочие (прев)'!F191</f>
        <v>140.11000000000001</v>
      </c>
      <c r="J57" s="1">
        <f>'[1]ТМ-котловые_прочие (прев)'!G191</f>
        <v>2.92598</v>
      </c>
      <c r="K57" s="12">
        <f t="shared" si="13"/>
        <v>0</v>
      </c>
      <c r="L57" s="12">
        <f t="shared" si="13"/>
        <v>0</v>
      </c>
      <c r="M57" s="12">
        <f t="shared" si="13"/>
        <v>0</v>
      </c>
    </row>
    <row r="58">
      <c r="A58" s="3"/>
      <c r="B58" s="9" t="s">
        <v>17</v>
      </c>
      <c r="C58" s="3"/>
      <c r="D58" s="35">
        <v>2364453.8300000001</v>
      </c>
      <c r="E58" s="35">
        <v>273.93000000000001</v>
      </c>
      <c r="F58" s="36">
        <v>3.5670999999999999</v>
      </c>
      <c r="G58" s="8"/>
      <c r="H58" s="12">
        <f>'[1]ТМ-котловые_прочие (прев)'!E192</f>
        <v>2364453.8300000001</v>
      </c>
      <c r="I58" s="12">
        <f>'[1]ТМ-котловые_прочие (прев)'!F192</f>
        <v>273.93000000000001</v>
      </c>
      <c r="J58" s="1">
        <f>'[1]ТМ-котловые_прочие (прев)'!G192</f>
        <v>3.5670999999999999</v>
      </c>
      <c r="K58" s="12">
        <f t="shared" si="13"/>
        <v>0</v>
      </c>
      <c r="L58" s="12">
        <f t="shared" si="13"/>
        <v>0</v>
      </c>
      <c r="M58" s="12">
        <f t="shared" si="13"/>
        <v>0</v>
      </c>
    </row>
    <row r="59">
      <c r="A59" s="3"/>
      <c r="B59" s="9" t="s">
        <v>18</v>
      </c>
      <c r="C59" s="3"/>
      <c r="D59" s="35">
        <v>2225082.2999999998</v>
      </c>
      <c r="E59" s="35">
        <v>914.50999999999999</v>
      </c>
      <c r="F59" s="36">
        <v>5.1432500000000001</v>
      </c>
      <c r="G59" s="8"/>
      <c r="H59" s="12">
        <f>'[1]ТМ-котловые_прочие (прев)'!E193</f>
        <v>2225082.2999999998</v>
      </c>
      <c r="I59" s="12">
        <f>'[1]ТМ-котловые_прочие (прев)'!F193</f>
        <v>914.50999999999999</v>
      </c>
      <c r="J59" s="1">
        <f>'[1]ТМ-котловые_прочие (прев)'!G193</f>
        <v>5.1432500000000001</v>
      </c>
      <c r="K59" s="12">
        <f t="shared" si="13"/>
        <v>0</v>
      </c>
      <c r="L59" s="12">
        <f t="shared" si="13"/>
        <v>0</v>
      </c>
      <c r="M59" s="12">
        <f t="shared" si="13"/>
        <v>0</v>
      </c>
    </row>
    <row r="60" ht="13.699999999999999" customHeight="1">
      <c r="A60" s="3"/>
      <c r="B60" s="13" t="s">
        <v>19</v>
      </c>
      <c r="C60" s="3"/>
      <c r="D60" s="37" t="s">
        <v>20</v>
      </c>
      <c r="E60" s="37"/>
      <c r="F60" s="24">
        <v>1.4617199999999999</v>
      </c>
      <c r="G60" s="8"/>
    </row>
    <row r="61" ht="13.699999999999999" customHeight="1">
      <c r="A61" s="3"/>
      <c r="B61" s="13"/>
      <c r="C61" s="3"/>
      <c r="D61" s="37" t="s">
        <v>21</v>
      </c>
      <c r="E61" s="37"/>
      <c r="F61" s="24">
        <v>2.5806900000000002</v>
      </c>
      <c r="G61" s="8"/>
    </row>
    <row r="62" ht="13.699999999999999" customHeight="1">
      <c r="A62" s="3"/>
      <c r="B62" s="13"/>
      <c r="C62" s="3"/>
      <c r="D62" s="37" t="s">
        <v>22</v>
      </c>
      <c r="E62" s="37"/>
      <c r="F62" s="24">
        <v>4.0683199999999999</v>
      </c>
      <c r="G62" s="8"/>
    </row>
    <row r="63" ht="13.699999999999999" customHeight="1">
      <c r="A63" s="3"/>
      <c r="B63" s="13" t="s">
        <v>68</v>
      </c>
      <c r="C63" s="3"/>
      <c r="D63" s="37" t="s">
        <v>20</v>
      </c>
      <c r="E63" s="37"/>
      <c r="F63" s="24">
        <v>0.01474</v>
      </c>
      <c r="G63" s="8"/>
    </row>
    <row r="64" ht="13.699999999999999" customHeight="1">
      <c r="A64" s="3"/>
      <c r="B64" s="13"/>
      <c r="C64" s="3"/>
      <c r="D64" s="37" t="s">
        <v>21</v>
      </c>
      <c r="E64" s="37"/>
      <c r="F64" s="24">
        <v>2.57864</v>
      </c>
      <c r="G64" s="8"/>
    </row>
    <row r="65" ht="13.699999999999999" customHeight="1">
      <c r="A65" s="3"/>
      <c r="B65" s="13"/>
      <c r="C65" s="3"/>
      <c r="D65" s="37" t="s">
        <v>22</v>
      </c>
      <c r="E65" s="37"/>
      <c r="F65" s="24">
        <v>4.0683199999999999</v>
      </c>
      <c r="G65" s="8"/>
    </row>
    <row r="66" ht="13.699999999999999" customHeight="1">
      <c r="A66" s="3"/>
      <c r="B66" s="13" t="s">
        <v>69</v>
      </c>
      <c r="C66" s="3"/>
      <c r="D66" s="37" t="s">
        <v>20</v>
      </c>
      <c r="E66" s="37"/>
      <c r="F66" s="24">
        <v>0.01474</v>
      </c>
      <c r="G66" s="8"/>
    </row>
    <row r="67" ht="13.699999999999999" customHeight="1">
      <c r="A67" s="3"/>
      <c r="B67" s="13"/>
      <c r="C67" s="3"/>
      <c r="D67" s="37" t="s">
        <v>21</v>
      </c>
      <c r="E67" s="37"/>
      <c r="F67" s="24">
        <v>2.57864</v>
      </c>
      <c r="G67" s="8"/>
    </row>
    <row r="68" ht="13.699999999999999" customHeight="1">
      <c r="A68" s="3"/>
      <c r="B68" s="13"/>
      <c r="C68" s="3"/>
      <c r="D68" s="37" t="s">
        <v>22</v>
      </c>
      <c r="E68" s="37"/>
      <c r="F68" s="24">
        <v>4.0683199999999999</v>
      </c>
      <c r="G68" s="8"/>
    </row>
    <row r="69" ht="13.699999999999999" customHeight="1">
      <c r="A69" s="3"/>
      <c r="B69" s="13" t="s">
        <v>37</v>
      </c>
      <c r="C69" s="3"/>
      <c r="D69" s="37" t="s">
        <v>20</v>
      </c>
      <c r="E69" s="37"/>
      <c r="F69" s="24">
        <v>0.01474</v>
      </c>
      <c r="G69" s="8"/>
    </row>
    <row r="70" ht="13.699999999999999" customHeight="1">
      <c r="A70" s="3"/>
      <c r="B70" s="13"/>
      <c r="C70" s="3"/>
      <c r="D70" s="37" t="s">
        <v>21</v>
      </c>
      <c r="E70" s="37"/>
      <c r="F70" s="24">
        <v>2.57864</v>
      </c>
      <c r="G70" s="8"/>
    </row>
    <row r="71" ht="13.699999999999999" customHeight="1">
      <c r="A71" s="3"/>
      <c r="B71" s="13"/>
      <c r="C71" s="3"/>
      <c r="D71" s="37" t="s">
        <v>22</v>
      </c>
      <c r="E71" s="37"/>
      <c r="F71" s="24">
        <v>4.0683199999999999</v>
      </c>
      <c r="G71" s="8"/>
    </row>
    <row r="72" ht="13.699999999999999" customHeight="1">
      <c r="A72" s="3"/>
      <c r="B72" s="13" t="s">
        <v>70</v>
      </c>
      <c r="C72" s="3"/>
      <c r="D72" s="37" t="s">
        <v>20</v>
      </c>
      <c r="E72" s="37"/>
      <c r="F72" s="24">
        <v>0.01474</v>
      </c>
      <c r="G72" s="8"/>
    </row>
    <row r="73" ht="13.699999999999999" customHeight="1">
      <c r="A73" s="3"/>
      <c r="B73" s="13"/>
      <c r="C73" s="3"/>
      <c r="D73" s="37" t="s">
        <v>21</v>
      </c>
      <c r="E73" s="37"/>
      <c r="F73" s="24">
        <v>2.57864</v>
      </c>
      <c r="G73" s="8"/>
    </row>
    <row r="74" ht="13.699999999999999" customHeight="1">
      <c r="A74" s="3"/>
      <c r="B74" s="13"/>
      <c r="C74" s="3"/>
      <c r="D74" s="37" t="s">
        <v>22</v>
      </c>
      <c r="E74" s="37"/>
      <c r="F74" s="24">
        <v>4.0683199999999999</v>
      </c>
      <c r="G74" s="8"/>
    </row>
    <row r="75" ht="13.699999999999999" customHeight="1">
      <c r="A75" s="3"/>
      <c r="B75" s="30" t="s">
        <v>71</v>
      </c>
      <c r="C75" s="3"/>
      <c r="D75" s="37" t="s">
        <v>20</v>
      </c>
      <c r="E75" s="37"/>
      <c r="F75" s="24">
        <v>0.01474</v>
      </c>
      <c r="G75" s="8"/>
    </row>
    <row r="76" ht="13.699999999999999" customHeight="1">
      <c r="A76" s="3"/>
      <c r="B76" s="31"/>
      <c r="C76" s="3"/>
      <c r="D76" s="37" t="s">
        <v>21</v>
      </c>
      <c r="E76" s="37"/>
      <c r="F76" s="24">
        <v>2.57864</v>
      </c>
      <c r="G76" s="8"/>
    </row>
    <row r="77" ht="13.699999999999999" customHeight="1">
      <c r="A77" s="3"/>
      <c r="B77" s="32"/>
      <c r="C77" s="3"/>
      <c r="D77" s="37" t="s">
        <v>22</v>
      </c>
      <c r="E77" s="37"/>
      <c r="F77" s="24">
        <v>4.0683199999999999</v>
      </c>
      <c r="G77" s="8"/>
    </row>
    <row r="78" ht="13.699999999999999" customHeight="1">
      <c r="A78" s="3"/>
      <c r="B78" s="30" t="s">
        <v>28</v>
      </c>
      <c r="C78" s="3"/>
      <c r="D78" s="37" t="s">
        <v>20</v>
      </c>
      <c r="E78" s="37"/>
      <c r="F78" s="24">
        <v>0.01474</v>
      </c>
      <c r="G78" s="8"/>
    </row>
    <row r="79" ht="13.699999999999999" customHeight="1">
      <c r="A79" s="3"/>
      <c r="B79" s="31"/>
      <c r="C79" s="3"/>
      <c r="D79" s="37" t="s">
        <v>21</v>
      </c>
      <c r="E79" s="37"/>
      <c r="F79" s="24">
        <v>2.57864</v>
      </c>
      <c r="G79" s="8"/>
    </row>
    <row r="80" ht="13.699999999999999" customHeight="1">
      <c r="A80" s="3"/>
      <c r="B80" s="32"/>
      <c r="C80" s="3"/>
      <c r="D80" s="37" t="s">
        <v>22</v>
      </c>
      <c r="E80" s="37"/>
      <c r="F80" s="24">
        <v>4.0683199999999999</v>
      </c>
      <c r="G80" s="8"/>
    </row>
    <row r="81" ht="13.699999999999999" customHeight="1">
      <c r="A81" s="3"/>
      <c r="B81" s="30" t="s">
        <v>29</v>
      </c>
      <c r="C81" s="3"/>
      <c r="D81" s="37" t="s">
        <v>20</v>
      </c>
      <c r="E81" s="37"/>
      <c r="F81" s="24">
        <v>0.01474</v>
      </c>
      <c r="G81" s="8"/>
    </row>
    <row r="82" ht="13.699999999999999" customHeight="1">
      <c r="A82" s="3"/>
      <c r="B82" s="31"/>
      <c r="C82" s="3"/>
      <c r="D82" s="37" t="s">
        <v>21</v>
      </c>
      <c r="E82" s="37"/>
      <c r="F82" s="24">
        <v>2.57864</v>
      </c>
      <c r="G82" s="8"/>
    </row>
    <row r="83" ht="13.699999999999999" customHeight="1">
      <c r="A83" s="3"/>
      <c r="B83" s="32"/>
      <c r="C83" s="3"/>
      <c r="D83" s="37" t="s">
        <v>22</v>
      </c>
      <c r="E83" s="37"/>
      <c r="F83" s="24">
        <v>4.0683199999999999</v>
      </c>
      <c r="G83" s="8"/>
    </row>
    <row r="84" ht="96" customHeight="1">
      <c r="A84" s="3"/>
      <c r="B84" s="13" t="s">
        <v>30</v>
      </c>
      <c r="C84" s="3"/>
      <c r="D84" s="33" t="s">
        <v>20</v>
      </c>
      <c r="E84" s="33"/>
      <c r="F84" s="24">
        <v>1.4617199999999999</v>
      </c>
      <c r="G84" s="8"/>
    </row>
    <row r="85" ht="96" customHeight="1">
      <c r="A85" s="3"/>
      <c r="B85" s="13"/>
      <c r="C85" s="3"/>
      <c r="D85" s="33" t="s">
        <v>21</v>
      </c>
      <c r="E85" s="33"/>
      <c r="F85" s="24">
        <v>2.5806900000000002</v>
      </c>
      <c r="G85" s="8"/>
    </row>
    <row r="86" ht="96" customHeight="1">
      <c r="A86" s="3"/>
      <c r="B86" s="13"/>
      <c r="C86" s="3"/>
      <c r="D86" s="33" t="s">
        <v>22</v>
      </c>
      <c r="E86" s="33"/>
      <c r="F86" s="24">
        <v>4.0683199999999999</v>
      </c>
      <c r="G86" s="8"/>
    </row>
    <row r="87" ht="13.699999999999999" customHeight="1">
      <c r="A87" s="3"/>
      <c r="B87" s="13" t="s">
        <v>31</v>
      </c>
      <c r="C87" s="3"/>
      <c r="D87" s="33" t="s">
        <v>20</v>
      </c>
      <c r="E87" s="33"/>
      <c r="F87" s="24">
        <v>0.01474</v>
      </c>
      <c r="G87" s="8"/>
    </row>
    <row r="88" ht="13.699999999999999" customHeight="1">
      <c r="A88" s="3"/>
      <c r="B88" s="13"/>
      <c r="C88" s="3"/>
      <c r="D88" s="33" t="s">
        <v>21</v>
      </c>
      <c r="E88" s="33"/>
      <c r="F88" s="24">
        <v>2.57864</v>
      </c>
      <c r="G88" s="8"/>
    </row>
    <row r="89" ht="13.699999999999999" customHeight="1">
      <c r="A89" s="3"/>
      <c r="B89" s="13"/>
      <c r="C89" s="3"/>
      <c r="D89" s="33" t="s">
        <v>22</v>
      </c>
      <c r="E89" s="33"/>
      <c r="F89" s="24">
        <v>4.0683199999999999</v>
      </c>
      <c r="G89" s="8"/>
    </row>
    <row r="90" ht="26.25" customHeight="1">
      <c r="A90" s="3"/>
      <c r="B90" s="13" t="s">
        <v>32</v>
      </c>
      <c r="C90" s="3"/>
      <c r="D90" s="33" t="s">
        <v>20</v>
      </c>
      <c r="E90" s="33"/>
      <c r="F90" s="24">
        <v>1.4617199999999999</v>
      </c>
      <c r="G90" s="8"/>
    </row>
    <row r="91" ht="26.25" customHeight="1">
      <c r="A91" s="3"/>
      <c r="B91" s="13"/>
      <c r="C91" s="3"/>
      <c r="D91" s="33" t="s">
        <v>21</v>
      </c>
      <c r="E91" s="33"/>
      <c r="F91" s="24">
        <v>2.5806900000000002</v>
      </c>
      <c r="G91" s="8"/>
    </row>
    <row r="92" ht="27" customHeight="1">
      <c r="A92" s="3"/>
      <c r="B92" s="13"/>
      <c r="C92" s="3"/>
      <c r="D92" s="33" t="s">
        <v>22</v>
      </c>
      <c r="E92" s="33"/>
      <c r="F92" s="24">
        <v>4.0683199999999999</v>
      </c>
      <c r="G92" s="8"/>
    </row>
    <row r="93" ht="36" customHeight="1">
      <c r="A93" s="3"/>
      <c r="B93" s="13" t="s">
        <v>33</v>
      </c>
      <c r="C93" s="3"/>
      <c r="D93" s="33" t="s">
        <v>20</v>
      </c>
      <c r="E93" s="33"/>
      <c r="F93" s="24">
        <v>1.4617199999999999</v>
      </c>
      <c r="G93" s="8"/>
    </row>
    <row r="94" ht="33.75" customHeight="1">
      <c r="A94" s="3"/>
      <c r="B94" s="13"/>
      <c r="C94" s="3"/>
      <c r="D94" s="33" t="s">
        <v>21</v>
      </c>
      <c r="E94" s="33"/>
      <c r="F94" s="24">
        <v>2.5806900000000002</v>
      </c>
      <c r="G94" s="8"/>
    </row>
    <row r="95" ht="30" customHeight="1">
      <c r="A95" s="3"/>
      <c r="B95" s="13"/>
      <c r="C95" s="3"/>
      <c r="D95" s="33" t="s">
        <v>22</v>
      </c>
      <c r="E95" s="33"/>
      <c r="F95" s="24">
        <v>4.0683199999999999</v>
      </c>
      <c r="G95" s="8"/>
    </row>
    <row r="96" ht="25.5" customHeight="1">
      <c r="A96" s="3"/>
      <c r="B96" s="13" t="s">
        <v>34</v>
      </c>
      <c r="C96" s="3"/>
      <c r="D96" s="33" t="s">
        <v>20</v>
      </c>
      <c r="E96" s="33"/>
      <c r="F96" s="24">
        <v>0.01474</v>
      </c>
      <c r="G96" s="8"/>
    </row>
    <row r="97" ht="13.699999999999999" customHeight="1">
      <c r="A97" s="3"/>
      <c r="B97" s="13"/>
      <c r="C97" s="3"/>
      <c r="D97" s="33" t="s">
        <v>21</v>
      </c>
      <c r="E97" s="33"/>
      <c r="F97" s="24">
        <v>2.57864</v>
      </c>
      <c r="G97" s="8"/>
    </row>
    <row r="98" ht="13.699999999999999" customHeight="1">
      <c r="A98" s="3"/>
      <c r="B98" s="13"/>
      <c r="C98" s="3"/>
      <c r="D98" s="33" t="s">
        <v>22</v>
      </c>
      <c r="E98" s="33"/>
      <c r="F98" s="24">
        <v>4.0683199999999999</v>
      </c>
      <c r="G98" s="8"/>
    </row>
    <row r="99" ht="46.5" customHeight="1">
      <c r="A99" s="3"/>
      <c r="B99" s="13" t="s">
        <v>38</v>
      </c>
      <c r="C99" s="3"/>
      <c r="D99" s="33" t="s">
        <v>20</v>
      </c>
      <c r="E99" s="33"/>
      <c r="F99" s="24">
        <v>1.4617199999999999</v>
      </c>
      <c r="G99" s="8"/>
    </row>
    <row r="100" ht="54.75" customHeight="1">
      <c r="A100" s="3"/>
      <c r="B100" s="13"/>
      <c r="C100" s="3"/>
      <c r="D100" s="33" t="s">
        <v>21</v>
      </c>
      <c r="E100" s="33"/>
      <c r="F100" s="24">
        <v>2.5806900000000002</v>
      </c>
      <c r="G100" s="8"/>
    </row>
    <row r="101" ht="56.100000000000001" customHeight="1">
      <c r="A101" s="3"/>
      <c r="B101" s="13"/>
      <c r="C101" s="3"/>
      <c r="D101" s="33" t="s">
        <v>22</v>
      </c>
      <c r="E101" s="33"/>
      <c r="F101" s="24">
        <v>4.0683199999999999</v>
      </c>
      <c r="G101" s="8"/>
    </row>
    <row r="102">
      <c r="A102" s="18"/>
      <c r="B102" s="19"/>
      <c r="C102" s="1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4.75" customHeight="1">
      <c r="A105" s="20" t="s">
        <v>72</v>
      </c>
      <c r="B105" s="20"/>
      <c r="C105" s="20"/>
      <c r="D105" s="20"/>
      <c r="E105" s="20"/>
      <c r="F105" s="20"/>
      <c r="G105" s="20"/>
    </row>
    <row r="107">
      <c r="A107" s="21" t="s">
        <v>73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2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view="pageBreakPreview" topLeftCell="A79" zoomScale="70" workbookViewId="0">
      <selection activeCell="G102" activeCellId="0" sqref="G102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6384" style="1" width="9.140625"/>
  </cols>
  <sheetData>
    <row r="2">
      <c r="A2" s="2" t="s">
        <v>74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75</v>
      </c>
      <c r="B7" s="4" t="s">
        <v>76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" t="s">
        <v>77</v>
      </c>
      <c r="D8" s="7" t="s">
        <v>13</v>
      </c>
      <c r="E8" s="7"/>
      <c r="F8" s="7"/>
      <c r="G8" s="8" t="s">
        <v>78</v>
      </c>
    </row>
    <row r="9">
      <c r="A9" s="3"/>
      <c r="B9" s="9" t="s">
        <v>15</v>
      </c>
      <c r="C9" s="3"/>
      <c r="D9" s="10">
        <v>1469143.28</v>
      </c>
      <c r="E9" s="10">
        <v>182.46000000000001</v>
      </c>
      <c r="F9" s="11">
        <v>2.1310899999999999</v>
      </c>
      <c r="G9" s="8"/>
      <c r="H9" s="1">
        <v>1469143.28</v>
      </c>
      <c r="I9" s="1">
        <v>182.46000000000001</v>
      </c>
      <c r="J9" s="1">
        <f>2131.09/1000</f>
        <v>2.1310899999999999</v>
      </c>
      <c r="K9" s="12">
        <f t="shared" ref="K9:M12" si="14">+H9-D9</f>
        <v>0</v>
      </c>
      <c r="L9" s="12">
        <f t="shared" si="14"/>
        <v>0</v>
      </c>
      <c r="M9" s="12">
        <f t="shared" si="14"/>
        <v>0</v>
      </c>
    </row>
    <row r="10">
      <c r="A10" s="3"/>
      <c r="B10" s="9" t="s">
        <v>16</v>
      </c>
      <c r="C10" s="3"/>
      <c r="D10" s="10">
        <v>1582875.5</v>
      </c>
      <c r="E10" s="10">
        <v>310.11000000000001</v>
      </c>
      <c r="F10" s="36">
        <v>2.5389300000000001</v>
      </c>
      <c r="G10" s="8"/>
      <c r="H10" s="1">
        <v>1582875.5</v>
      </c>
      <c r="I10" s="1">
        <v>310.11000000000001</v>
      </c>
      <c r="J10" s="1">
        <f>2538.93/1000</f>
        <v>2.5389299999999997</v>
      </c>
      <c r="K10" s="12">
        <f t="shared" si="14"/>
        <v>0</v>
      </c>
      <c r="L10" s="12">
        <f t="shared" si="14"/>
        <v>0</v>
      </c>
      <c r="M10" s="12">
        <f t="shared" si="14"/>
        <v>-4.4408920985006262e-16</v>
      </c>
    </row>
    <row r="11">
      <c r="A11" s="3"/>
      <c r="B11" s="9" t="s">
        <v>17</v>
      </c>
      <c r="C11" s="3"/>
      <c r="D11" s="10">
        <v>1733073.6699999999</v>
      </c>
      <c r="E11" s="10">
        <v>502.81999999999999</v>
      </c>
      <c r="F11" s="11">
        <v>4.2739900000000004</v>
      </c>
      <c r="G11" s="8"/>
      <c r="H11" s="1">
        <v>1733073.6699999999</v>
      </c>
      <c r="I11" s="1">
        <v>502.81999999999999</v>
      </c>
      <c r="J11" s="1">
        <f>4273.99/1000</f>
        <v>4.2739899999999995</v>
      </c>
      <c r="K11" s="12">
        <f t="shared" si="14"/>
        <v>0</v>
      </c>
      <c r="L11" s="12">
        <f t="shared" si="14"/>
        <v>0</v>
      </c>
      <c r="M11" s="12">
        <f t="shared" si="14"/>
        <v>-8.8817841970012523e-16</v>
      </c>
    </row>
    <row r="12">
      <c r="A12" s="3"/>
      <c r="B12" s="9" t="s">
        <v>18</v>
      </c>
      <c r="C12" s="3"/>
      <c r="D12" s="10">
        <v>1910888.6799999999</v>
      </c>
      <c r="E12" s="10">
        <v>1152.21</v>
      </c>
      <c r="F12" s="11">
        <v>6.5125700000000002</v>
      </c>
      <c r="G12" s="8"/>
      <c r="H12" s="1">
        <v>1910888.6799999999</v>
      </c>
      <c r="I12" s="1">
        <v>1152.21</v>
      </c>
      <c r="J12" s="1">
        <f>6512.57/1000</f>
        <v>6.5125699999999993</v>
      </c>
      <c r="K12" s="12">
        <f t="shared" si="14"/>
        <v>0</v>
      </c>
      <c r="L12" s="12">
        <f t="shared" si="14"/>
        <v>0</v>
      </c>
      <c r="M12" s="12">
        <f t="shared" si="14"/>
        <v>-8.8817841970012523e-16</v>
      </c>
    </row>
    <row r="13" ht="13.699999999999999" customHeight="1">
      <c r="A13" s="3"/>
      <c r="B13" s="13" t="s">
        <v>19</v>
      </c>
      <c r="C13" s="3"/>
      <c r="D13" s="14" t="s">
        <v>20</v>
      </c>
      <c r="E13" s="14"/>
      <c r="F13" s="15">
        <v>1.7520899999999999</v>
      </c>
      <c r="G13" s="8"/>
    </row>
    <row r="14" ht="13.699999999999999" customHeight="1">
      <c r="A14" s="3"/>
      <c r="B14" s="13"/>
      <c r="C14" s="3"/>
      <c r="D14" s="14" t="s">
        <v>21</v>
      </c>
      <c r="E14" s="14"/>
      <c r="F14" s="15">
        <v>1.7520899999999999</v>
      </c>
      <c r="G14" s="8"/>
    </row>
    <row r="15" ht="13.699999999999999" customHeight="1">
      <c r="A15" s="3"/>
      <c r="B15" s="13"/>
      <c r="C15" s="3"/>
      <c r="D15" s="14" t="s">
        <v>22</v>
      </c>
      <c r="E15" s="14"/>
      <c r="F15" s="15">
        <v>1.7520899999999999</v>
      </c>
      <c r="G15" s="8"/>
    </row>
    <row r="16" ht="13.699999999999999" customHeight="1">
      <c r="A16" s="3"/>
      <c r="B16" s="13" t="s">
        <v>23</v>
      </c>
      <c r="C16" s="3"/>
      <c r="D16" s="14" t="s">
        <v>20</v>
      </c>
      <c r="E16" s="14"/>
      <c r="F16" s="15">
        <v>1.7520899999999999</v>
      </c>
      <c r="G16" s="8"/>
    </row>
    <row r="17" ht="13.699999999999999" customHeight="1">
      <c r="A17" s="3"/>
      <c r="B17" s="13"/>
      <c r="C17" s="3"/>
      <c r="D17" s="14" t="s">
        <v>21</v>
      </c>
      <c r="E17" s="14"/>
      <c r="F17" s="15">
        <v>1.7520899999999999</v>
      </c>
      <c r="G17" s="8"/>
    </row>
    <row r="18" ht="13.699999999999999" customHeight="1">
      <c r="A18" s="3"/>
      <c r="B18" s="13"/>
      <c r="C18" s="3"/>
      <c r="D18" s="14" t="s">
        <v>22</v>
      </c>
      <c r="E18" s="14"/>
      <c r="F18" s="15">
        <v>1.7520899999999999</v>
      </c>
      <c r="G18" s="8"/>
    </row>
    <row r="19" ht="13.699999999999999" customHeight="1">
      <c r="A19" s="3"/>
      <c r="B19" s="13" t="s">
        <v>24</v>
      </c>
      <c r="C19" s="3"/>
      <c r="D19" s="14" t="s">
        <v>20</v>
      </c>
      <c r="E19" s="14"/>
      <c r="F19" s="15">
        <v>1.7520899999999999</v>
      </c>
      <c r="G19" s="8"/>
    </row>
    <row r="20" ht="13.699999999999999" customHeight="1">
      <c r="A20" s="3"/>
      <c r="B20" s="13"/>
      <c r="C20" s="3"/>
      <c r="D20" s="14" t="s">
        <v>21</v>
      </c>
      <c r="E20" s="14"/>
      <c r="F20" s="15">
        <v>1.7520899999999999</v>
      </c>
      <c r="G20" s="8"/>
    </row>
    <row r="21" ht="13.699999999999999" customHeight="1">
      <c r="A21" s="3"/>
      <c r="B21" s="13"/>
      <c r="C21" s="3"/>
      <c r="D21" s="14" t="s">
        <v>22</v>
      </c>
      <c r="E21" s="14"/>
      <c r="F21" s="15">
        <v>1.7520899999999999</v>
      </c>
      <c r="G21" s="8"/>
    </row>
    <row r="22" ht="13.699999999999999" customHeight="1">
      <c r="A22" s="3"/>
      <c r="B22" s="13" t="s">
        <v>25</v>
      </c>
      <c r="C22" s="3"/>
      <c r="D22" s="14" t="s">
        <v>20</v>
      </c>
      <c r="E22" s="14"/>
      <c r="F22" s="15">
        <v>1.7520899999999999</v>
      </c>
      <c r="G22" s="8"/>
    </row>
    <row r="23" ht="13.699999999999999" customHeight="1">
      <c r="A23" s="3"/>
      <c r="B23" s="13"/>
      <c r="C23" s="3"/>
      <c r="D23" s="14" t="s">
        <v>21</v>
      </c>
      <c r="E23" s="14"/>
      <c r="F23" s="15">
        <v>1.7520899999999999</v>
      </c>
      <c r="G23" s="8"/>
    </row>
    <row r="24" ht="13.699999999999999" customHeight="1">
      <c r="A24" s="3"/>
      <c r="B24" s="13"/>
      <c r="C24" s="3"/>
      <c r="D24" s="14" t="s">
        <v>22</v>
      </c>
      <c r="E24" s="14"/>
      <c r="F24" s="15">
        <v>1.7520899999999999</v>
      </c>
      <c r="G24" s="8"/>
    </row>
    <row r="25" ht="13.699999999999999" customHeight="1">
      <c r="A25" s="3"/>
      <c r="B25" s="13" t="s">
        <v>26</v>
      </c>
      <c r="C25" s="3"/>
      <c r="D25" s="14" t="s">
        <v>20</v>
      </c>
      <c r="E25" s="14"/>
      <c r="F25" s="15">
        <v>1.7520899999999999</v>
      </c>
      <c r="G25" s="8"/>
    </row>
    <row r="26" ht="13.699999999999999" customHeight="1">
      <c r="A26" s="3"/>
      <c r="B26" s="13"/>
      <c r="C26" s="3"/>
      <c r="D26" s="14" t="s">
        <v>21</v>
      </c>
      <c r="E26" s="14"/>
      <c r="F26" s="15">
        <v>1.7520899999999999</v>
      </c>
      <c r="G26" s="8"/>
    </row>
    <row r="27" ht="13.699999999999999" customHeight="1">
      <c r="A27" s="3"/>
      <c r="B27" s="13"/>
      <c r="C27" s="3"/>
      <c r="D27" s="14" t="s">
        <v>22</v>
      </c>
      <c r="E27" s="14"/>
      <c r="F27" s="15">
        <v>1.7520899999999999</v>
      </c>
      <c r="G27" s="8"/>
    </row>
    <row r="28" ht="13.699999999999999" customHeight="1">
      <c r="A28" s="3"/>
      <c r="B28" s="13" t="s">
        <v>27</v>
      </c>
      <c r="C28" s="3"/>
      <c r="D28" s="14" t="s">
        <v>20</v>
      </c>
      <c r="E28" s="14"/>
      <c r="F28" s="15">
        <v>1.7520899999999999</v>
      </c>
      <c r="G28" s="8"/>
    </row>
    <row r="29" ht="13.699999999999999" customHeight="1">
      <c r="A29" s="3"/>
      <c r="B29" s="13"/>
      <c r="C29" s="3"/>
      <c r="D29" s="14" t="s">
        <v>21</v>
      </c>
      <c r="E29" s="14"/>
      <c r="F29" s="15">
        <v>1.7520899999999999</v>
      </c>
      <c r="G29" s="8"/>
    </row>
    <row r="30" ht="13.699999999999999" customHeight="1">
      <c r="A30" s="3"/>
      <c r="B30" s="13"/>
      <c r="C30" s="3"/>
      <c r="D30" s="14" t="s">
        <v>22</v>
      </c>
      <c r="E30" s="14"/>
      <c r="F30" s="15">
        <v>1.7520899999999999</v>
      </c>
      <c r="G30" s="8"/>
    </row>
    <row r="31" ht="13.699999999999999" customHeight="1">
      <c r="A31" s="3"/>
      <c r="B31" s="13" t="s">
        <v>28</v>
      </c>
      <c r="C31" s="3"/>
      <c r="D31" s="14" t="s">
        <v>20</v>
      </c>
      <c r="E31" s="14"/>
      <c r="F31" s="15">
        <v>1.7520899999999999</v>
      </c>
      <c r="G31" s="8"/>
    </row>
    <row r="32" ht="13.699999999999999" customHeight="1">
      <c r="A32" s="3"/>
      <c r="B32" s="13"/>
      <c r="C32" s="3"/>
      <c r="D32" s="14" t="s">
        <v>21</v>
      </c>
      <c r="E32" s="14"/>
      <c r="F32" s="15">
        <v>1.7520899999999999</v>
      </c>
      <c r="G32" s="8"/>
    </row>
    <row r="33" ht="13.699999999999999" customHeight="1">
      <c r="A33" s="3"/>
      <c r="B33" s="13"/>
      <c r="C33" s="3"/>
      <c r="D33" s="14" t="s">
        <v>22</v>
      </c>
      <c r="E33" s="14"/>
      <c r="F33" s="15">
        <v>1.7520899999999999</v>
      </c>
      <c r="G33" s="8"/>
    </row>
    <row r="34" ht="13.699999999999999" customHeight="1">
      <c r="A34" s="3"/>
      <c r="B34" s="13" t="s">
        <v>29</v>
      </c>
      <c r="C34" s="3"/>
      <c r="D34" s="14" t="s">
        <v>20</v>
      </c>
      <c r="E34" s="14"/>
      <c r="F34" s="15">
        <v>1.7520899999999999</v>
      </c>
      <c r="G34" s="8"/>
    </row>
    <row r="35" ht="13.699999999999999" customHeight="1">
      <c r="A35" s="3"/>
      <c r="B35" s="13"/>
      <c r="C35" s="3"/>
      <c r="D35" s="14" t="s">
        <v>21</v>
      </c>
      <c r="E35" s="14"/>
      <c r="F35" s="15">
        <v>1.7520899999999999</v>
      </c>
      <c r="G35" s="8"/>
    </row>
    <row r="36" ht="13.699999999999999" customHeight="1">
      <c r="A36" s="3"/>
      <c r="B36" s="13"/>
      <c r="C36" s="3"/>
      <c r="D36" s="14" t="s">
        <v>22</v>
      </c>
      <c r="E36" s="14"/>
      <c r="F36" s="15">
        <v>1.7520899999999999</v>
      </c>
      <c r="G36" s="8"/>
    </row>
    <row r="37" ht="96" customHeight="1">
      <c r="A37" s="3"/>
      <c r="B37" s="13" t="s">
        <v>30</v>
      </c>
      <c r="C37" s="3"/>
      <c r="D37" s="17" t="s">
        <v>20</v>
      </c>
      <c r="E37" s="17"/>
      <c r="F37" s="15">
        <v>1.7520899999999999</v>
      </c>
      <c r="G37" s="8"/>
    </row>
    <row r="38" ht="96" customHeight="1">
      <c r="A38" s="3"/>
      <c r="B38" s="13"/>
      <c r="C38" s="3"/>
      <c r="D38" s="17" t="s">
        <v>21</v>
      </c>
      <c r="E38" s="17"/>
      <c r="F38" s="15">
        <v>1.7520899999999999</v>
      </c>
      <c r="G38" s="8"/>
    </row>
    <row r="39" ht="96" customHeight="1">
      <c r="A39" s="3"/>
      <c r="B39" s="13"/>
      <c r="C39" s="3"/>
      <c r="D39" s="17" t="s">
        <v>22</v>
      </c>
      <c r="E39" s="17"/>
      <c r="F39" s="15">
        <v>1.7520899999999999</v>
      </c>
      <c r="G39" s="8"/>
    </row>
    <row r="40" ht="13.699999999999999" customHeight="1">
      <c r="A40" s="3"/>
      <c r="B40" s="13" t="s">
        <v>31</v>
      </c>
      <c r="C40" s="3"/>
      <c r="D40" s="17" t="s">
        <v>20</v>
      </c>
      <c r="E40" s="17"/>
      <c r="F40" s="15">
        <v>1.7520899999999999</v>
      </c>
      <c r="G40" s="8"/>
    </row>
    <row r="41" ht="13.699999999999999" customHeight="1">
      <c r="A41" s="3"/>
      <c r="B41" s="13"/>
      <c r="C41" s="3"/>
      <c r="D41" s="17" t="s">
        <v>21</v>
      </c>
      <c r="E41" s="17"/>
      <c r="F41" s="15">
        <v>1.7520899999999999</v>
      </c>
      <c r="G41" s="8"/>
    </row>
    <row r="42" ht="13.699999999999999" customHeight="1">
      <c r="A42" s="3"/>
      <c r="B42" s="13"/>
      <c r="C42" s="3"/>
      <c r="D42" s="17" t="s">
        <v>22</v>
      </c>
      <c r="E42" s="17"/>
      <c r="F42" s="15">
        <v>1.7520899999999999</v>
      </c>
      <c r="G42" s="8"/>
    </row>
    <row r="43" ht="28.5" customHeight="1">
      <c r="A43" s="3"/>
      <c r="B43" s="13" t="s">
        <v>32</v>
      </c>
      <c r="C43" s="3"/>
      <c r="D43" s="17" t="s">
        <v>20</v>
      </c>
      <c r="E43" s="17"/>
      <c r="F43" s="15">
        <v>1.7520899999999999</v>
      </c>
      <c r="G43" s="8"/>
    </row>
    <row r="44" ht="24.75" customHeight="1">
      <c r="A44" s="3"/>
      <c r="B44" s="13"/>
      <c r="C44" s="3"/>
      <c r="D44" s="17" t="s">
        <v>21</v>
      </c>
      <c r="E44" s="17"/>
      <c r="F44" s="15">
        <v>1.7520899999999999</v>
      </c>
      <c r="G44" s="8"/>
    </row>
    <row r="45" ht="27" customHeight="1">
      <c r="A45" s="3"/>
      <c r="B45" s="13"/>
      <c r="C45" s="3"/>
      <c r="D45" s="17" t="s">
        <v>22</v>
      </c>
      <c r="E45" s="17"/>
      <c r="F45" s="15">
        <v>1.7520899999999999</v>
      </c>
      <c r="G45" s="8"/>
    </row>
    <row r="46" ht="30" customHeight="1">
      <c r="A46" s="3"/>
      <c r="B46" s="13" t="s">
        <v>33</v>
      </c>
      <c r="C46" s="3"/>
      <c r="D46" s="17" t="s">
        <v>20</v>
      </c>
      <c r="E46" s="17"/>
      <c r="F46" s="15">
        <v>1.7520899999999999</v>
      </c>
      <c r="G46" s="8"/>
    </row>
    <row r="47" ht="29.25" customHeight="1">
      <c r="A47" s="3"/>
      <c r="B47" s="13"/>
      <c r="C47" s="3"/>
      <c r="D47" s="17" t="s">
        <v>21</v>
      </c>
      <c r="E47" s="17"/>
      <c r="F47" s="15">
        <v>1.7520899999999999</v>
      </c>
      <c r="G47" s="8"/>
    </row>
    <row r="48" ht="33" customHeight="1">
      <c r="A48" s="3"/>
      <c r="B48" s="13"/>
      <c r="C48" s="3"/>
      <c r="D48" s="17" t="s">
        <v>22</v>
      </c>
      <c r="E48" s="17"/>
      <c r="F48" s="15">
        <v>1.7520899999999999</v>
      </c>
      <c r="G48" s="8"/>
    </row>
    <row r="49">
      <c r="A49" s="3"/>
      <c r="B49" s="13" t="s">
        <v>34</v>
      </c>
      <c r="C49" s="3"/>
      <c r="D49" s="17" t="s">
        <v>20</v>
      </c>
      <c r="E49" s="17"/>
      <c r="F49" s="15">
        <v>1.7520899999999999</v>
      </c>
      <c r="G49" s="8"/>
    </row>
    <row r="50" ht="13.699999999999999" customHeight="1">
      <c r="A50" s="3"/>
      <c r="B50" s="13"/>
      <c r="C50" s="3"/>
      <c r="D50" s="17" t="s">
        <v>21</v>
      </c>
      <c r="E50" s="17"/>
      <c r="F50" s="15">
        <v>1.7520899999999999</v>
      </c>
      <c r="G50" s="8"/>
    </row>
    <row r="51" ht="13.699999999999999" customHeight="1">
      <c r="A51" s="3"/>
      <c r="B51" s="13"/>
      <c r="C51" s="3"/>
      <c r="D51" s="17" t="s">
        <v>22</v>
      </c>
      <c r="E51" s="17"/>
      <c r="F51" s="15">
        <v>1.7520899999999999</v>
      </c>
      <c r="G51" s="8"/>
    </row>
    <row r="52" ht="46.5" customHeight="1">
      <c r="A52" s="3"/>
      <c r="B52" s="13" t="s">
        <v>35</v>
      </c>
      <c r="C52" s="3"/>
      <c r="D52" s="17" t="s">
        <v>20</v>
      </c>
      <c r="E52" s="17"/>
      <c r="F52" s="15">
        <v>1.7520899999999999</v>
      </c>
      <c r="G52" s="8"/>
    </row>
    <row r="53" ht="54.75" customHeight="1">
      <c r="A53" s="3"/>
      <c r="B53" s="13"/>
      <c r="C53" s="3"/>
      <c r="D53" s="17" t="s">
        <v>21</v>
      </c>
      <c r="E53" s="17"/>
      <c r="F53" s="15">
        <v>1.7520899999999999</v>
      </c>
      <c r="G53" s="8"/>
    </row>
    <row r="54" ht="54.75" customHeight="1">
      <c r="A54" s="3"/>
      <c r="B54" s="13"/>
      <c r="C54" s="3"/>
      <c r="D54" s="17" t="s">
        <v>22</v>
      </c>
      <c r="E54" s="17"/>
      <c r="F54" s="15">
        <v>1.7520899999999999</v>
      </c>
      <c r="G54" s="8"/>
    </row>
    <row r="55" s="5" customFormat="1" ht="27" customHeight="1">
      <c r="A55" s="3"/>
      <c r="B55" s="6" t="s">
        <v>11</v>
      </c>
      <c r="C55" s="3"/>
      <c r="D55" s="7" t="s">
        <v>36</v>
      </c>
      <c r="E55" s="7"/>
      <c r="F55" s="7"/>
      <c r="G55" s="8"/>
    </row>
    <row r="56">
      <c r="A56" s="3"/>
      <c r="B56" s="9" t="s">
        <v>15</v>
      </c>
      <c r="C56" s="3"/>
      <c r="D56" s="10">
        <v>1695097.52</v>
      </c>
      <c r="E56" s="10">
        <v>203.63</v>
      </c>
      <c r="F56" s="11">
        <v>2.4635400000000001</v>
      </c>
      <c r="G56" s="8"/>
      <c r="H56" s="1">
        <v>1695097.52</v>
      </c>
      <c r="I56" s="1">
        <v>203.63</v>
      </c>
      <c r="J56" s="1">
        <f>2463.54/1000</f>
        <v>2.4635400000000001</v>
      </c>
      <c r="K56" s="12">
        <f t="shared" ref="K56:M59" si="15">+H56-D56</f>
        <v>0</v>
      </c>
      <c r="L56" s="12">
        <f t="shared" si="15"/>
        <v>0</v>
      </c>
      <c r="M56" s="12">
        <f t="shared" si="15"/>
        <v>0</v>
      </c>
    </row>
    <row r="57">
      <c r="A57" s="3"/>
      <c r="B57" s="9" t="s">
        <v>16</v>
      </c>
      <c r="C57" s="3"/>
      <c r="D57" s="10">
        <v>1813025.6000000001</v>
      </c>
      <c r="E57" s="10">
        <v>346.07999999999998</v>
      </c>
      <c r="F57" s="11">
        <v>2.9096099999999998</v>
      </c>
      <c r="G57" s="8"/>
      <c r="H57" s="1">
        <v>1813025.6000000001</v>
      </c>
      <c r="I57" s="1">
        <v>346.07999999999998</v>
      </c>
      <c r="J57" s="1">
        <f>2909.61/1000</f>
        <v>2.9096100000000003</v>
      </c>
      <c r="K57" s="12">
        <f t="shared" si="15"/>
        <v>0</v>
      </c>
      <c r="L57" s="12">
        <f t="shared" si="15"/>
        <v>0</v>
      </c>
      <c r="M57" s="12">
        <f t="shared" si="15"/>
        <v>4.4408920985006262e-16</v>
      </c>
    </row>
    <row r="58">
      <c r="A58" s="3"/>
      <c r="B58" s="9" t="s">
        <v>17</v>
      </c>
      <c r="C58" s="3"/>
      <c r="D58" s="10">
        <v>2016604.52</v>
      </c>
      <c r="E58" s="10">
        <v>561.14999999999998</v>
      </c>
      <c r="F58" s="11">
        <v>4.8552499999999998</v>
      </c>
      <c r="G58" s="8"/>
      <c r="H58" s="1">
        <v>2016604.52</v>
      </c>
      <c r="I58" s="1">
        <v>561.14999999999998</v>
      </c>
      <c r="J58" s="1">
        <f>4855.25/1000</f>
        <v>4.8552499999999998</v>
      </c>
      <c r="K58" s="12">
        <f t="shared" si="15"/>
        <v>0</v>
      </c>
      <c r="L58" s="12">
        <f t="shared" si="15"/>
        <v>0</v>
      </c>
      <c r="M58" s="12">
        <f t="shared" si="15"/>
        <v>0</v>
      </c>
    </row>
    <row r="59">
      <c r="A59" s="3"/>
      <c r="B59" s="9" t="s">
        <v>18</v>
      </c>
      <c r="C59" s="3"/>
      <c r="D59" s="10">
        <v>2179559.6299999999</v>
      </c>
      <c r="E59" s="10">
        <v>1285.8699999999999</v>
      </c>
      <c r="F59" s="11">
        <v>7.3982799999999997</v>
      </c>
      <c r="G59" s="8"/>
      <c r="H59" s="1">
        <v>2179559.6299999999</v>
      </c>
      <c r="I59" s="1">
        <v>1285.8699999999999</v>
      </c>
      <c r="J59" s="1">
        <f>7398.28/1000</f>
        <v>7.3982799999999997</v>
      </c>
      <c r="K59" s="12">
        <f t="shared" si="15"/>
        <v>0</v>
      </c>
      <c r="L59" s="12">
        <f t="shared" si="15"/>
        <v>0</v>
      </c>
      <c r="M59" s="12">
        <f t="shared" si="15"/>
        <v>0</v>
      </c>
    </row>
    <row r="60" ht="13.699999999999999" customHeight="1">
      <c r="A60" s="3"/>
      <c r="B60" s="13" t="s">
        <v>19</v>
      </c>
      <c r="C60" s="3"/>
      <c r="D60" s="14" t="s">
        <v>20</v>
      </c>
      <c r="E60" s="14"/>
      <c r="F60" s="24">
        <v>2.1305399999999999</v>
      </c>
      <c r="G60" s="8"/>
    </row>
    <row r="61" ht="13.699999999999999" customHeight="1">
      <c r="A61" s="3"/>
      <c r="B61" s="13"/>
      <c r="C61" s="3"/>
      <c r="D61" s="14" t="s">
        <v>21</v>
      </c>
      <c r="E61" s="14"/>
      <c r="F61" s="24">
        <v>3.0242399999999998</v>
      </c>
      <c r="G61" s="8"/>
    </row>
    <row r="62" ht="13.699999999999999" customHeight="1">
      <c r="A62" s="3"/>
      <c r="B62" s="13"/>
      <c r="C62" s="3"/>
      <c r="D62" s="14" t="s">
        <v>22</v>
      </c>
      <c r="E62" s="14"/>
      <c r="F62" s="24">
        <v>7.84823</v>
      </c>
      <c r="G62" s="8"/>
    </row>
    <row r="63" ht="13.699999999999999" customHeight="1">
      <c r="A63" s="3"/>
      <c r="B63" s="13" t="s">
        <v>23</v>
      </c>
      <c r="C63" s="3"/>
      <c r="D63" s="14" t="s">
        <v>20</v>
      </c>
      <c r="E63" s="14"/>
      <c r="F63" s="24">
        <v>1.95533</v>
      </c>
      <c r="G63" s="8"/>
    </row>
    <row r="64" ht="13.699999999999999" customHeight="1">
      <c r="A64" s="3"/>
      <c r="B64" s="13"/>
      <c r="C64" s="3"/>
      <c r="D64" s="14" t="s">
        <v>21</v>
      </c>
      <c r="E64" s="14"/>
      <c r="F64" s="24">
        <v>3.0242399999999998</v>
      </c>
      <c r="G64" s="8"/>
    </row>
    <row r="65" ht="13.699999999999999" customHeight="1">
      <c r="A65" s="3"/>
      <c r="B65" s="13"/>
      <c r="C65" s="3"/>
      <c r="D65" s="14" t="s">
        <v>22</v>
      </c>
      <c r="E65" s="14"/>
      <c r="F65" s="24">
        <v>7.84823</v>
      </c>
      <c r="G65" s="8"/>
    </row>
    <row r="66" ht="13.699999999999999" customHeight="1">
      <c r="A66" s="3"/>
      <c r="B66" s="13" t="s">
        <v>24</v>
      </c>
      <c r="C66" s="3"/>
      <c r="D66" s="14" t="s">
        <v>20</v>
      </c>
      <c r="E66" s="14"/>
      <c r="F66" s="24">
        <v>1.95533</v>
      </c>
      <c r="G66" s="8"/>
    </row>
    <row r="67" ht="13.699999999999999" customHeight="1">
      <c r="A67" s="3"/>
      <c r="B67" s="13"/>
      <c r="C67" s="3"/>
      <c r="D67" s="14" t="s">
        <v>21</v>
      </c>
      <c r="E67" s="14"/>
      <c r="F67" s="24">
        <v>3.0242399999999998</v>
      </c>
      <c r="G67" s="8"/>
    </row>
    <row r="68" ht="13.699999999999999" customHeight="1">
      <c r="A68" s="3"/>
      <c r="B68" s="13"/>
      <c r="C68" s="3"/>
      <c r="D68" s="14" t="s">
        <v>22</v>
      </c>
      <c r="E68" s="14"/>
      <c r="F68" s="24">
        <v>7.84823</v>
      </c>
      <c r="G68" s="8"/>
    </row>
    <row r="69" ht="13.699999999999999" customHeight="1">
      <c r="A69" s="3"/>
      <c r="B69" s="13" t="s">
        <v>37</v>
      </c>
      <c r="C69" s="3"/>
      <c r="D69" s="14" t="s">
        <v>20</v>
      </c>
      <c r="E69" s="14"/>
      <c r="F69" s="24">
        <v>1.95533</v>
      </c>
      <c r="G69" s="8"/>
    </row>
    <row r="70" ht="13.699999999999999" customHeight="1">
      <c r="A70" s="3"/>
      <c r="B70" s="13"/>
      <c r="C70" s="3"/>
      <c r="D70" s="14" t="s">
        <v>21</v>
      </c>
      <c r="E70" s="14"/>
      <c r="F70" s="24">
        <v>3.0242399999999998</v>
      </c>
      <c r="G70" s="8"/>
    </row>
    <row r="71" ht="13.699999999999999" customHeight="1">
      <c r="A71" s="3"/>
      <c r="B71" s="13"/>
      <c r="C71" s="3"/>
      <c r="D71" s="14" t="s">
        <v>22</v>
      </c>
      <c r="E71" s="14"/>
      <c r="F71" s="24">
        <v>7.84823</v>
      </c>
      <c r="G71" s="8"/>
    </row>
    <row r="72" ht="13.699999999999999" customHeight="1">
      <c r="A72" s="3"/>
      <c r="B72" s="13" t="s">
        <v>26</v>
      </c>
      <c r="C72" s="3"/>
      <c r="D72" s="14" t="s">
        <v>20</v>
      </c>
      <c r="E72" s="14"/>
      <c r="F72" s="24">
        <v>1.95533</v>
      </c>
      <c r="G72" s="8"/>
    </row>
    <row r="73" ht="13.699999999999999" customHeight="1">
      <c r="A73" s="3"/>
      <c r="B73" s="13"/>
      <c r="C73" s="3"/>
      <c r="D73" s="14" t="s">
        <v>21</v>
      </c>
      <c r="E73" s="14"/>
      <c r="F73" s="24">
        <v>3.0242399999999998</v>
      </c>
      <c r="G73" s="8"/>
    </row>
    <row r="74" ht="13.699999999999999" customHeight="1">
      <c r="A74" s="3"/>
      <c r="B74" s="13"/>
      <c r="C74" s="3"/>
      <c r="D74" s="14" t="s">
        <v>22</v>
      </c>
      <c r="E74" s="14"/>
      <c r="F74" s="24">
        <v>7.84823</v>
      </c>
      <c r="G74" s="8"/>
    </row>
    <row r="75" ht="13.699999999999999" customHeight="1">
      <c r="A75" s="3"/>
      <c r="B75" s="13" t="s">
        <v>27</v>
      </c>
      <c r="C75" s="3"/>
      <c r="D75" s="14" t="s">
        <v>20</v>
      </c>
      <c r="E75" s="14"/>
      <c r="F75" s="24">
        <v>1.95533</v>
      </c>
      <c r="G75" s="8"/>
    </row>
    <row r="76" ht="13.699999999999999" customHeight="1">
      <c r="A76" s="3"/>
      <c r="B76" s="13"/>
      <c r="C76" s="3"/>
      <c r="D76" s="14" t="s">
        <v>21</v>
      </c>
      <c r="E76" s="14"/>
      <c r="F76" s="24">
        <v>3.0242399999999998</v>
      </c>
      <c r="G76" s="8"/>
    </row>
    <row r="77" ht="13.699999999999999" customHeight="1">
      <c r="A77" s="3"/>
      <c r="B77" s="13"/>
      <c r="C77" s="3"/>
      <c r="D77" s="14" t="s">
        <v>22</v>
      </c>
      <c r="E77" s="14"/>
      <c r="F77" s="24">
        <v>7.84823</v>
      </c>
      <c r="G77" s="8"/>
    </row>
    <row r="78" ht="13.699999999999999" customHeight="1">
      <c r="A78" s="3"/>
      <c r="B78" s="13" t="s">
        <v>28</v>
      </c>
      <c r="C78" s="3"/>
      <c r="D78" s="14" t="s">
        <v>20</v>
      </c>
      <c r="E78" s="14"/>
      <c r="F78" s="24">
        <v>1.95533</v>
      </c>
      <c r="G78" s="8"/>
    </row>
    <row r="79" ht="13.699999999999999" customHeight="1">
      <c r="A79" s="3"/>
      <c r="B79" s="13"/>
      <c r="C79" s="3"/>
      <c r="D79" s="14" t="s">
        <v>21</v>
      </c>
      <c r="E79" s="14"/>
      <c r="F79" s="24">
        <v>3.0242399999999998</v>
      </c>
      <c r="G79" s="8"/>
    </row>
    <row r="80" ht="13.699999999999999" customHeight="1">
      <c r="A80" s="3"/>
      <c r="B80" s="13"/>
      <c r="C80" s="3"/>
      <c r="D80" s="14" t="s">
        <v>22</v>
      </c>
      <c r="E80" s="14"/>
      <c r="F80" s="24">
        <v>7.84823</v>
      </c>
      <c r="G80" s="8"/>
    </row>
    <row r="81" ht="13.699999999999999" customHeight="1">
      <c r="A81" s="3"/>
      <c r="B81" s="13" t="s">
        <v>29</v>
      </c>
      <c r="C81" s="3"/>
      <c r="D81" s="14" t="s">
        <v>20</v>
      </c>
      <c r="E81" s="14"/>
      <c r="F81" s="24">
        <v>1.95533</v>
      </c>
      <c r="G81" s="8"/>
    </row>
    <row r="82" ht="13.699999999999999" customHeight="1">
      <c r="A82" s="3"/>
      <c r="B82" s="13"/>
      <c r="C82" s="3"/>
      <c r="D82" s="14" t="s">
        <v>21</v>
      </c>
      <c r="E82" s="14"/>
      <c r="F82" s="24">
        <v>3.0242399999999998</v>
      </c>
      <c r="G82" s="8"/>
    </row>
    <row r="83" ht="13.699999999999999" customHeight="1">
      <c r="A83" s="3"/>
      <c r="B83" s="13"/>
      <c r="C83" s="3"/>
      <c r="D83" s="14" t="s">
        <v>22</v>
      </c>
      <c r="E83" s="14"/>
      <c r="F83" s="24">
        <v>7.84823</v>
      </c>
      <c r="G83" s="8"/>
    </row>
    <row r="84" ht="96" customHeight="1">
      <c r="A84" s="3"/>
      <c r="B84" s="13" t="s">
        <v>30</v>
      </c>
      <c r="C84" s="3"/>
      <c r="D84" s="17" t="s">
        <v>20</v>
      </c>
      <c r="E84" s="17"/>
      <c r="F84" s="24">
        <v>2.1305399999999999</v>
      </c>
      <c r="G84" s="8"/>
    </row>
    <row r="85" ht="96" customHeight="1">
      <c r="A85" s="3"/>
      <c r="B85" s="13"/>
      <c r="C85" s="3"/>
      <c r="D85" s="17" t="s">
        <v>21</v>
      </c>
      <c r="E85" s="17"/>
      <c r="F85" s="24">
        <v>3.0242399999999998</v>
      </c>
      <c r="G85" s="8"/>
    </row>
    <row r="86" ht="96" customHeight="1">
      <c r="A86" s="3"/>
      <c r="B86" s="13"/>
      <c r="C86" s="3"/>
      <c r="D86" s="17" t="s">
        <v>22</v>
      </c>
      <c r="E86" s="17"/>
      <c r="F86" s="24">
        <v>7.84823</v>
      </c>
      <c r="G86" s="8"/>
    </row>
    <row r="87" ht="13.699999999999999" customHeight="1">
      <c r="A87" s="3"/>
      <c r="B87" s="13" t="s">
        <v>31</v>
      </c>
      <c r="C87" s="3"/>
      <c r="D87" s="17" t="s">
        <v>20</v>
      </c>
      <c r="E87" s="17"/>
      <c r="F87" s="24">
        <v>2.1305399999999999</v>
      </c>
      <c r="G87" s="8"/>
    </row>
    <row r="88" ht="13.699999999999999" customHeight="1">
      <c r="A88" s="3"/>
      <c r="B88" s="13"/>
      <c r="C88" s="3"/>
      <c r="D88" s="17" t="s">
        <v>21</v>
      </c>
      <c r="E88" s="17"/>
      <c r="F88" s="24">
        <v>3.0242399999999998</v>
      </c>
      <c r="G88" s="8"/>
    </row>
    <row r="89" ht="13.699999999999999" customHeight="1">
      <c r="A89" s="3"/>
      <c r="B89" s="13"/>
      <c r="C89" s="3"/>
      <c r="D89" s="17" t="s">
        <v>22</v>
      </c>
      <c r="E89" s="17"/>
      <c r="F89" s="24">
        <v>7.84823</v>
      </c>
      <c r="G89" s="8"/>
    </row>
    <row r="90" ht="28.5" customHeight="1">
      <c r="A90" s="3"/>
      <c r="B90" s="13" t="s">
        <v>32</v>
      </c>
      <c r="C90" s="3"/>
      <c r="D90" s="17" t="s">
        <v>20</v>
      </c>
      <c r="E90" s="17"/>
      <c r="F90" s="24">
        <v>2.1305399999999999</v>
      </c>
      <c r="G90" s="8"/>
    </row>
    <row r="91" ht="24.75" customHeight="1">
      <c r="A91" s="3"/>
      <c r="B91" s="13"/>
      <c r="C91" s="3"/>
      <c r="D91" s="17" t="s">
        <v>21</v>
      </c>
      <c r="E91" s="17"/>
      <c r="F91" s="24">
        <v>3.0242399999999998</v>
      </c>
      <c r="G91" s="8"/>
    </row>
    <row r="92" ht="27" customHeight="1">
      <c r="A92" s="3"/>
      <c r="B92" s="13"/>
      <c r="C92" s="3"/>
      <c r="D92" s="17" t="s">
        <v>22</v>
      </c>
      <c r="E92" s="17"/>
      <c r="F92" s="24">
        <v>7.84823</v>
      </c>
      <c r="G92" s="8"/>
    </row>
    <row r="93" ht="30" customHeight="1">
      <c r="A93" s="3"/>
      <c r="B93" s="13" t="s">
        <v>33</v>
      </c>
      <c r="C93" s="3"/>
      <c r="D93" s="17" t="s">
        <v>20</v>
      </c>
      <c r="E93" s="17"/>
      <c r="F93" s="24">
        <v>2.1305399999999999</v>
      </c>
      <c r="G93" s="8"/>
    </row>
    <row r="94" ht="29.25" customHeight="1">
      <c r="A94" s="3"/>
      <c r="B94" s="13"/>
      <c r="C94" s="3"/>
      <c r="D94" s="17" t="s">
        <v>21</v>
      </c>
      <c r="E94" s="17"/>
      <c r="F94" s="24">
        <v>3.0242399999999998</v>
      </c>
      <c r="G94" s="8"/>
    </row>
    <row r="95" ht="33" customHeight="1">
      <c r="A95" s="3"/>
      <c r="B95" s="13"/>
      <c r="C95" s="3"/>
      <c r="D95" s="17" t="s">
        <v>22</v>
      </c>
      <c r="E95" s="17"/>
      <c r="F95" s="24">
        <v>7.84823</v>
      </c>
      <c r="G95" s="8"/>
    </row>
    <row r="96">
      <c r="A96" s="3"/>
      <c r="B96" s="13" t="s">
        <v>34</v>
      </c>
      <c r="C96" s="3"/>
      <c r="D96" s="17" t="s">
        <v>20</v>
      </c>
      <c r="E96" s="17"/>
      <c r="F96" s="24">
        <v>2.1305399999999999</v>
      </c>
      <c r="G96" s="8"/>
    </row>
    <row r="97" ht="13.699999999999999" customHeight="1">
      <c r="A97" s="3"/>
      <c r="B97" s="13"/>
      <c r="C97" s="3"/>
      <c r="D97" s="17" t="s">
        <v>21</v>
      </c>
      <c r="E97" s="17"/>
      <c r="F97" s="24">
        <v>3.0242399999999998</v>
      </c>
      <c r="G97" s="8"/>
    </row>
    <row r="98" ht="13.699999999999999" customHeight="1">
      <c r="A98" s="3"/>
      <c r="B98" s="13"/>
      <c r="C98" s="3"/>
      <c r="D98" s="17" t="s">
        <v>22</v>
      </c>
      <c r="E98" s="17"/>
      <c r="F98" s="24">
        <v>7.84823</v>
      </c>
      <c r="G98" s="8"/>
    </row>
    <row r="99" ht="46.5" customHeight="1">
      <c r="A99" s="3"/>
      <c r="B99" s="13" t="s">
        <v>38</v>
      </c>
      <c r="C99" s="3"/>
      <c r="D99" s="17" t="s">
        <v>20</v>
      </c>
      <c r="E99" s="17"/>
      <c r="F99" s="24">
        <v>2.1305399999999999</v>
      </c>
      <c r="G99" s="8"/>
    </row>
    <row r="100" ht="54.75" customHeight="1">
      <c r="A100" s="3"/>
      <c r="B100" s="13"/>
      <c r="C100" s="3"/>
      <c r="D100" s="17" t="s">
        <v>21</v>
      </c>
      <c r="E100" s="17"/>
      <c r="F100" s="24">
        <v>3.0242399999999998</v>
      </c>
      <c r="G100" s="8"/>
    </row>
    <row r="101" ht="54.75" customHeight="1">
      <c r="A101" s="3"/>
      <c r="B101" s="13"/>
      <c r="C101" s="3"/>
      <c r="D101" s="17" t="s">
        <v>22</v>
      </c>
      <c r="E101" s="17"/>
      <c r="F101" s="24">
        <v>7.84823</v>
      </c>
      <c r="G101" s="8"/>
    </row>
    <row r="102">
      <c r="A102" s="18"/>
      <c r="B102" s="19"/>
      <c r="C102" s="1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 ht="29.25" customHeight="1">
      <c r="A105" s="38" t="s">
        <v>79</v>
      </c>
      <c r="B105" s="38"/>
      <c r="C105" s="38"/>
      <c r="D105" s="38"/>
      <c r="E105" s="38"/>
      <c r="F105" s="38"/>
      <c r="G105" s="38"/>
    </row>
    <row r="107" ht="26.25" customHeight="1">
      <c r="A107" s="21" t="s">
        <v>42</v>
      </c>
      <c r="B107" s="21"/>
      <c r="C107" s="21"/>
      <c r="D107" s="21"/>
      <c r="E107" s="21"/>
      <c r="F107" s="21"/>
      <c r="G107" s="21"/>
    </row>
  </sheetData>
  <mergeCells count="120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5:G105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2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8">
    <outlinePr applyStyles="0" summaryBelow="1" summaryRight="1" showOutlineSymbols="1"/>
    <pageSetUpPr autoPageBreaks="1" fitToPage="1"/>
  </sheetPr>
  <sheetViews>
    <sheetView view="pageBreakPreview" topLeftCell="A49" zoomScale="70" workbookViewId="0">
      <selection activeCell="A106" activeCellId="0" sqref="A106"/>
    </sheetView>
  </sheetViews>
  <sheetFormatPr defaultRowHeight="12.75"/>
  <cols>
    <col customWidth="1" min="1" max="1" style="1" width="25.85546875"/>
    <col customWidth="1" min="2" max="2" style="1" width="47"/>
    <col customWidth="1" min="3" max="3" style="1" width="20.42578125"/>
    <col customWidth="1" min="4" max="4" style="1" width="16"/>
    <col customWidth="1" min="5" max="5" style="1" width="17.85546875"/>
    <col customWidth="1" min="6" max="6" style="1" width="16"/>
    <col customWidth="1" min="7" max="7" style="1" width="16.85546875"/>
    <col min="8" max="16384" style="1" width="9.140625"/>
  </cols>
  <sheetData>
    <row r="2">
      <c r="A2" s="2" t="s">
        <v>80</v>
      </c>
    </row>
    <row r="4">
      <c r="A4" s="2" t="s">
        <v>1</v>
      </c>
    </row>
    <row r="6" ht="63.7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ht="32.25" customHeight="1">
      <c r="A7" s="3" t="s">
        <v>81</v>
      </c>
      <c r="B7" s="4" t="s">
        <v>82</v>
      </c>
      <c r="C7" s="4"/>
      <c r="D7" s="4"/>
      <c r="E7" s="4"/>
      <c r="F7" s="4"/>
      <c r="G7" s="4"/>
    </row>
    <row r="8" s="5" customFormat="1" ht="20.25" customHeight="1">
      <c r="A8" s="3"/>
      <c r="B8" s="6" t="s">
        <v>11</v>
      </c>
      <c r="C8" s="39" t="s">
        <v>83</v>
      </c>
      <c r="D8" s="7" t="s">
        <v>13</v>
      </c>
      <c r="E8" s="7"/>
      <c r="F8" s="7"/>
      <c r="G8" s="40" t="s">
        <v>84</v>
      </c>
    </row>
    <row r="9">
      <c r="A9" s="3"/>
      <c r="B9" s="9" t="s">
        <v>15</v>
      </c>
      <c r="C9" s="39"/>
      <c r="D9" s="10">
        <v>1039807.45</v>
      </c>
      <c r="E9" s="10">
        <v>138.40000000000001</v>
      </c>
      <c r="F9" s="11">
        <v>2.2896100000000001</v>
      </c>
      <c r="G9" s="40"/>
      <c r="K9" s="12">
        <f t="shared" ref="K9:M12" si="16">+H9-D9</f>
        <v>-1039807.45</v>
      </c>
      <c r="L9" s="12">
        <f t="shared" si="16"/>
        <v>-138.40000000000001</v>
      </c>
      <c r="M9" s="12">
        <f t="shared" si="16"/>
        <v>-2.2896100000000001</v>
      </c>
    </row>
    <row r="10">
      <c r="A10" s="3"/>
      <c r="B10" s="9" t="s">
        <v>16</v>
      </c>
      <c r="C10" s="39"/>
      <c r="D10" s="10">
        <v>1696092.3899999999</v>
      </c>
      <c r="E10" s="10">
        <v>384.07999999999998</v>
      </c>
      <c r="F10" s="11">
        <v>4.17875</v>
      </c>
      <c r="G10" s="40"/>
      <c r="K10" s="12">
        <f t="shared" si="16"/>
        <v>-1696092.3899999999</v>
      </c>
      <c r="L10" s="12">
        <f t="shared" si="16"/>
        <v>-384.07999999999998</v>
      </c>
      <c r="M10" s="12">
        <f t="shared" si="16"/>
        <v>-4.17875</v>
      </c>
    </row>
    <row r="11">
      <c r="A11" s="3"/>
      <c r="B11" s="9" t="s">
        <v>17</v>
      </c>
      <c r="C11" s="39"/>
      <c r="D11" s="10">
        <v>2143923.8999999999</v>
      </c>
      <c r="E11" s="10">
        <v>399.06999999999999</v>
      </c>
      <c r="F11" s="11">
        <v>4.5324200000000001</v>
      </c>
      <c r="G11" s="40"/>
      <c r="K11" s="12">
        <f t="shared" si="16"/>
        <v>-2143923.8999999999</v>
      </c>
      <c r="L11" s="12">
        <f t="shared" si="16"/>
        <v>-399.06999999999999</v>
      </c>
      <c r="M11" s="12">
        <f t="shared" si="16"/>
        <v>-4.5324200000000001</v>
      </c>
    </row>
    <row r="12">
      <c r="A12" s="3"/>
      <c r="B12" s="9" t="s">
        <v>18</v>
      </c>
      <c r="C12" s="39"/>
      <c r="D12" s="10">
        <v>2169308.1899999999</v>
      </c>
      <c r="E12" s="10">
        <v>774.17999999999995</v>
      </c>
      <c r="F12" s="11">
        <v>5.2621599999999997</v>
      </c>
      <c r="G12" s="40"/>
      <c r="K12" s="12">
        <f t="shared" si="16"/>
        <v>-2169308.1899999999</v>
      </c>
      <c r="L12" s="12">
        <f t="shared" si="16"/>
        <v>-774.17999999999995</v>
      </c>
      <c r="M12" s="12">
        <f t="shared" si="16"/>
        <v>-5.2621599999999997</v>
      </c>
    </row>
    <row r="13" ht="13.699999999999999" customHeight="1">
      <c r="A13" s="3"/>
      <c r="B13" s="13" t="s">
        <v>19</v>
      </c>
      <c r="C13" s="39"/>
      <c r="D13" s="14" t="s">
        <v>20</v>
      </c>
      <c r="E13" s="14"/>
      <c r="F13" s="15">
        <v>2.84484</v>
      </c>
      <c r="G13" s="40"/>
    </row>
    <row r="14" ht="13.699999999999999" customHeight="1">
      <c r="A14" s="3"/>
      <c r="B14" s="13"/>
      <c r="C14" s="39"/>
      <c r="D14" s="14" t="s">
        <v>21</v>
      </c>
      <c r="E14" s="14"/>
      <c r="F14" s="15">
        <v>3.1948400000000001</v>
      </c>
      <c r="G14" s="40"/>
    </row>
    <row r="15" ht="13.699999999999999" customHeight="1">
      <c r="A15" s="3"/>
      <c r="B15" s="13"/>
      <c r="C15" s="39"/>
      <c r="D15" s="14" t="s">
        <v>22</v>
      </c>
      <c r="E15" s="14"/>
      <c r="F15" s="15">
        <v>6.5865099999999996</v>
      </c>
      <c r="G15" s="40"/>
    </row>
    <row r="16" ht="13.699999999999999" customHeight="1">
      <c r="A16" s="3"/>
      <c r="B16" s="13" t="s">
        <v>68</v>
      </c>
      <c r="C16" s="39"/>
      <c r="D16" s="14" t="s">
        <v>20</v>
      </c>
      <c r="E16" s="14"/>
      <c r="F16" s="15">
        <v>1.84484</v>
      </c>
      <c r="G16" s="40"/>
    </row>
    <row r="17" ht="13.699999999999999" customHeight="1">
      <c r="A17" s="3"/>
      <c r="B17" s="13"/>
      <c r="C17" s="39"/>
      <c r="D17" s="14" t="s">
        <v>21</v>
      </c>
      <c r="E17" s="14"/>
      <c r="F17" s="29">
        <v>2.1198399999999999</v>
      </c>
      <c r="G17" s="40"/>
    </row>
    <row r="18" ht="13.699999999999999" customHeight="1">
      <c r="A18" s="3"/>
      <c r="B18" s="13"/>
      <c r="C18" s="39"/>
      <c r="D18" s="14" t="s">
        <v>22</v>
      </c>
      <c r="E18" s="14"/>
      <c r="F18" s="15">
        <v>4.8365099999999996</v>
      </c>
      <c r="G18" s="40"/>
    </row>
    <row r="19" ht="13.699999999999999" customHeight="1">
      <c r="A19" s="3"/>
      <c r="B19" s="13" t="s">
        <v>69</v>
      </c>
      <c r="C19" s="39"/>
      <c r="D19" s="14" t="s">
        <v>20</v>
      </c>
      <c r="E19" s="14"/>
      <c r="F19" s="15">
        <v>1.84484</v>
      </c>
      <c r="G19" s="40"/>
    </row>
    <row r="20" ht="13.699999999999999" customHeight="1">
      <c r="A20" s="3"/>
      <c r="B20" s="13"/>
      <c r="C20" s="39"/>
      <c r="D20" s="14" t="s">
        <v>21</v>
      </c>
      <c r="E20" s="14"/>
      <c r="F20" s="29">
        <v>2.1198399999999999</v>
      </c>
      <c r="G20" s="40"/>
    </row>
    <row r="21" ht="13.699999999999999" customHeight="1">
      <c r="A21" s="3"/>
      <c r="B21" s="13"/>
      <c r="C21" s="39"/>
      <c r="D21" s="14" t="s">
        <v>22</v>
      </c>
      <c r="E21" s="14"/>
      <c r="F21" s="15">
        <v>4.8365099999999996</v>
      </c>
      <c r="G21" s="40"/>
    </row>
    <row r="22" ht="13.699999999999999" customHeight="1">
      <c r="A22" s="3"/>
      <c r="B22" s="13" t="s">
        <v>37</v>
      </c>
      <c r="C22" s="39"/>
      <c r="D22" s="14" t="s">
        <v>20</v>
      </c>
      <c r="E22" s="14"/>
      <c r="F22" s="15">
        <v>1.84484</v>
      </c>
      <c r="G22" s="40"/>
    </row>
    <row r="23" ht="13.699999999999999" customHeight="1">
      <c r="A23" s="3"/>
      <c r="B23" s="13"/>
      <c r="C23" s="39"/>
      <c r="D23" s="14" t="s">
        <v>21</v>
      </c>
      <c r="E23" s="14"/>
      <c r="F23" s="29">
        <v>2.1198399999999999</v>
      </c>
      <c r="G23" s="40"/>
    </row>
    <row r="24" ht="13.699999999999999" customHeight="1">
      <c r="A24" s="3"/>
      <c r="B24" s="13"/>
      <c r="C24" s="39"/>
      <c r="D24" s="14" t="s">
        <v>22</v>
      </c>
      <c r="E24" s="14"/>
      <c r="F24" s="15">
        <v>4.8365099999999996</v>
      </c>
      <c r="G24" s="40"/>
    </row>
    <row r="25" ht="13.699999999999999" customHeight="1">
      <c r="A25" s="3"/>
      <c r="B25" s="13" t="s">
        <v>70</v>
      </c>
      <c r="C25" s="39"/>
      <c r="D25" s="14" t="s">
        <v>20</v>
      </c>
      <c r="E25" s="14"/>
      <c r="F25" s="15">
        <v>1.34484</v>
      </c>
      <c r="G25" s="40"/>
    </row>
    <row r="26" ht="13.699999999999999" customHeight="1">
      <c r="A26" s="3"/>
      <c r="B26" s="13"/>
      <c r="C26" s="39"/>
      <c r="D26" s="14" t="s">
        <v>21</v>
      </c>
      <c r="E26" s="14"/>
      <c r="F26" s="15">
        <v>1.5865100000000001</v>
      </c>
      <c r="G26" s="40"/>
    </row>
    <row r="27" ht="13.699999999999999" customHeight="1">
      <c r="A27" s="3"/>
      <c r="B27" s="13"/>
      <c r="C27" s="39"/>
      <c r="D27" s="14" t="s">
        <v>22</v>
      </c>
      <c r="E27" s="14"/>
      <c r="F27" s="15">
        <v>3.9615100000000001</v>
      </c>
      <c r="G27" s="40"/>
    </row>
    <row r="28" ht="13.699999999999999" customHeight="1">
      <c r="A28" s="3"/>
      <c r="B28" s="13" t="s">
        <v>85</v>
      </c>
      <c r="C28" s="39"/>
      <c r="D28" s="14" t="s">
        <v>20</v>
      </c>
      <c r="E28" s="14"/>
      <c r="F28" s="15">
        <v>1.34484</v>
      </c>
      <c r="G28" s="40"/>
    </row>
    <row r="29" ht="13.699999999999999" customHeight="1">
      <c r="A29" s="3"/>
      <c r="B29" s="13"/>
      <c r="C29" s="39"/>
      <c r="D29" s="14" t="s">
        <v>21</v>
      </c>
      <c r="E29" s="14"/>
      <c r="F29" s="15">
        <v>1.5865100000000001</v>
      </c>
      <c r="G29" s="40"/>
    </row>
    <row r="30" ht="13.699999999999999" customHeight="1">
      <c r="A30" s="3"/>
      <c r="B30" s="13"/>
      <c r="C30" s="39"/>
      <c r="D30" s="14" t="s">
        <v>22</v>
      </c>
      <c r="E30" s="14"/>
      <c r="F30" s="15">
        <v>3.9615100000000001</v>
      </c>
      <c r="G30" s="40"/>
    </row>
    <row r="31" ht="13.699999999999999" customHeight="1">
      <c r="A31" s="3"/>
      <c r="B31" s="13" t="s">
        <v>28</v>
      </c>
      <c r="C31" s="39"/>
      <c r="D31" s="14" t="s">
        <v>20</v>
      </c>
      <c r="E31" s="14"/>
      <c r="F31" s="15">
        <v>1.34484</v>
      </c>
      <c r="G31" s="40"/>
    </row>
    <row r="32" ht="13.699999999999999" customHeight="1">
      <c r="A32" s="3"/>
      <c r="B32" s="13"/>
      <c r="C32" s="39"/>
      <c r="D32" s="14" t="s">
        <v>21</v>
      </c>
      <c r="E32" s="14"/>
      <c r="F32" s="15">
        <v>1.5865100000000001</v>
      </c>
      <c r="G32" s="40"/>
    </row>
    <row r="33" ht="13.699999999999999" customHeight="1">
      <c r="A33" s="3"/>
      <c r="B33" s="13"/>
      <c r="C33" s="39"/>
      <c r="D33" s="14" t="s">
        <v>22</v>
      </c>
      <c r="E33" s="14"/>
      <c r="F33" s="15">
        <v>3.9615100000000001</v>
      </c>
      <c r="G33" s="40"/>
    </row>
    <row r="34" ht="13.699999999999999" customHeight="1">
      <c r="A34" s="3"/>
      <c r="B34" s="13" t="s">
        <v>29</v>
      </c>
      <c r="C34" s="39"/>
      <c r="D34" s="14" t="s">
        <v>20</v>
      </c>
      <c r="E34" s="14"/>
      <c r="F34" s="15">
        <v>1.34484</v>
      </c>
      <c r="G34" s="40"/>
    </row>
    <row r="35" ht="13.699999999999999" customHeight="1">
      <c r="A35" s="3"/>
      <c r="B35" s="13"/>
      <c r="C35" s="39"/>
      <c r="D35" s="14" t="s">
        <v>21</v>
      </c>
      <c r="E35" s="14"/>
      <c r="F35" s="15">
        <v>1.5865100000000001</v>
      </c>
      <c r="G35" s="40"/>
    </row>
    <row r="36" ht="13.699999999999999" customHeight="1">
      <c r="A36" s="3"/>
      <c r="B36" s="13"/>
      <c r="C36" s="39"/>
      <c r="D36" s="14" t="s">
        <v>22</v>
      </c>
      <c r="E36" s="14"/>
      <c r="F36" s="15">
        <v>3.9615100000000001</v>
      </c>
      <c r="G36" s="40"/>
    </row>
    <row r="37" ht="96" customHeight="1">
      <c r="A37" s="3"/>
      <c r="B37" s="13" t="s">
        <v>30</v>
      </c>
      <c r="C37" s="39"/>
      <c r="D37" s="17" t="s">
        <v>20</v>
      </c>
      <c r="E37" s="17"/>
      <c r="F37" s="15">
        <v>2.84484</v>
      </c>
      <c r="G37" s="40"/>
    </row>
    <row r="38" ht="96" customHeight="1">
      <c r="A38" s="3"/>
      <c r="B38" s="13"/>
      <c r="C38" s="39"/>
      <c r="D38" s="17" t="s">
        <v>21</v>
      </c>
      <c r="E38" s="17"/>
      <c r="F38" s="15">
        <v>3.1948400000000001</v>
      </c>
      <c r="G38" s="40"/>
    </row>
    <row r="39" ht="96" customHeight="1">
      <c r="A39" s="3"/>
      <c r="B39" s="13"/>
      <c r="C39" s="39"/>
      <c r="D39" s="17" t="s">
        <v>22</v>
      </c>
      <c r="E39" s="17"/>
      <c r="F39" s="15">
        <v>6.5865099999999996</v>
      </c>
      <c r="G39" s="40"/>
    </row>
    <row r="40" ht="13.699999999999999" customHeight="1">
      <c r="A40" s="3"/>
      <c r="B40" s="13" t="s">
        <v>31</v>
      </c>
      <c r="C40" s="39"/>
      <c r="D40" s="17" t="s">
        <v>20</v>
      </c>
      <c r="E40" s="17"/>
      <c r="F40" s="15">
        <v>1.34484</v>
      </c>
      <c r="G40" s="40"/>
    </row>
    <row r="41" ht="13.699999999999999" customHeight="1">
      <c r="A41" s="3"/>
      <c r="B41" s="13"/>
      <c r="C41" s="39"/>
      <c r="D41" s="17" t="s">
        <v>21</v>
      </c>
      <c r="E41" s="17"/>
      <c r="F41" s="15">
        <v>1.5865100000000001</v>
      </c>
      <c r="G41" s="40"/>
    </row>
    <row r="42" ht="13.699999999999999" customHeight="1">
      <c r="A42" s="3"/>
      <c r="B42" s="13"/>
      <c r="C42" s="39"/>
      <c r="D42" s="17" t="s">
        <v>22</v>
      </c>
      <c r="E42" s="17"/>
      <c r="F42" s="15">
        <v>3.9615100000000001</v>
      </c>
      <c r="G42" s="40"/>
    </row>
    <row r="43" ht="26.25" customHeight="1">
      <c r="A43" s="3"/>
      <c r="B43" s="13" t="s">
        <v>32</v>
      </c>
      <c r="C43" s="39"/>
      <c r="D43" s="17" t="s">
        <v>20</v>
      </c>
      <c r="E43" s="17"/>
      <c r="F43" s="15">
        <v>2.84484</v>
      </c>
      <c r="G43" s="40"/>
    </row>
    <row r="44" ht="25.5" customHeight="1">
      <c r="A44" s="3"/>
      <c r="B44" s="13"/>
      <c r="C44" s="39"/>
      <c r="D44" s="17" t="s">
        <v>21</v>
      </c>
      <c r="E44" s="17"/>
      <c r="F44" s="15">
        <v>3.1948400000000001</v>
      </c>
      <c r="G44" s="40"/>
    </row>
    <row r="45" ht="27.75" customHeight="1">
      <c r="A45" s="3"/>
      <c r="B45" s="13"/>
      <c r="C45" s="39"/>
      <c r="D45" s="17" t="s">
        <v>22</v>
      </c>
      <c r="E45" s="17"/>
      <c r="F45" s="15">
        <v>6.5865099999999996</v>
      </c>
      <c r="G45" s="40"/>
    </row>
    <row r="46" ht="27.75" customHeight="1">
      <c r="A46" s="3"/>
      <c r="B46" s="13" t="s">
        <v>86</v>
      </c>
      <c r="C46" s="39"/>
      <c r="D46" s="17" t="s">
        <v>20</v>
      </c>
      <c r="E46" s="17"/>
      <c r="F46" s="15">
        <v>2.84484</v>
      </c>
      <c r="G46" s="40"/>
    </row>
    <row r="47" ht="27.75" customHeight="1">
      <c r="A47" s="3"/>
      <c r="B47" s="13"/>
      <c r="C47" s="39"/>
      <c r="D47" s="17" t="s">
        <v>21</v>
      </c>
      <c r="E47" s="17"/>
      <c r="F47" s="15">
        <v>3.1948400000000001</v>
      </c>
      <c r="G47" s="40"/>
    </row>
    <row r="48" ht="27.75" customHeight="1">
      <c r="A48" s="3"/>
      <c r="B48" s="13"/>
      <c r="C48" s="39"/>
      <c r="D48" s="17" t="s">
        <v>22</v>
      </c>
      <c r="E48" s="17"/>
      <c r="F48" s="15">
        <v>6.5865099999999996</v>
      </c>
      <c r="G48" s="40"/>
    </row>
    <row r="49" ht="25.5" customHeight="1">
      <c r="A49" s="3"/>
      <c r="B49" s="13" t="s">
        <v>34</v>
      </c>
      <c r="C49" s="39"/>
      <c r="D49" s="17" t="s">
        <v>20</v>
      </c>
      <c r="E49" s="17"/>
      <c r="F49" s="15">
        <v>2.84484</v>
      </c>
      <c r="G49" s="40"/>
    </row>
    <row r="50" ht="13.699999999999999" customHeight="1">
      <c r="A50" s="3"/>
      <c r="B50" s="13"/>
      <c r="C50" s="39"/>
      <c r="D50" s="17" t="s">
        <v>21</v>
      </c>
      <c r="E50" s="17"/>
      <c r="F50" s="15">
        <v>3.1948400000000001</v>
      </c>
      <c r="G50" s="40"/>
    </row>
    <row r="51" ht="13.699999999999999" customHeight="1">
      <c r="A51" s="3"/>
      <c r="B51" s="13"/>
      <c r="C51" s="39"/>
      <c r="D51" s="17" t="s">
        <v>22</v>
      </c>
      <c r="E51" s="17"/>
      <c r="F51" s="15">
        <v>6.5865099999999996</v>
      </c>
      <c r="G51" s="40"/>
    </row>
    <row r="52" ht="38.25" customHeight="1">
      <c r="A52" s="3"/>
      <c r="B52" s="13" t="s">
        <v>38</v>
      </c>
      <c r="C52" s="39"/>
      <c r="D52" s="17" t="s">
        <v>20</v>
      </c>
      <c r="E52" s="17"/>
      <c r="F52" s="15">
        <v>2.84484</v>
      </c>
      <c r="G52" s="40"/>
    </row>
    <row r="53" ht="48" customHeight="1">
      <c r="A53" s="3"/>
      <c r="B53" s="13"/>
      <c r="C53" s="39"/>
      <c r="D53" s="17" t="s">
        <v>21</v>
      </c>
      <c r="E53" s="17"/>
      <c r="F53" s="15">
        <v>3.1948400000000001</v>
      </c>
      <c r="G53" s="40"/>
    </row>
    <row r="54" ht="56.100000000000001" customHeight="1">
      <c r="A54" s="3"/>
      <c r="B54" s="13"/>
      <c r="C54" s="39"/>
      <c r="D54" s="17" t="s">
        <v>22</v>
      </c>
      <c r="E54" s="17"/>
      <c r="F54" s="15">
        <v>6.5865099999999996</v>
      </c>
      <c r="G54" s="40"/>
    </row>
    <row r="55" s="5" customFormat="1" ht="27" customHeight="1">
      <c r="A55" s="3"/>
      <c r="B55" s="6" t="s">
        <v>11</v>
      </c>
      <c r="C55" s="39"/>
      <c r="D55" s="7" t="s">
        <v>36</v>
      </c>
      <c r="E55" s="7"/>
      <c r="F55" s="7"/>
      <c r="G55" s="40"/>
    </row>
    <row r="56">
      <c r="A56" s="3"/>
      <c r="B56" s="9" t="s">
        <v>15</v>
      </c>
      <c r="C56" s="39"/>
      <c r="D56" s="10">
        <v>1268839.8700000001</v>
      </c>
      <c r="E56" s="10">
        <v>158.61000000000001</v>
      </c>
      <c r="F56" s="11">
        <v>2.5552000000000001</v>
      </c>
      <c r="G56" s="40"/>
      <c r="H56" s="1">
        <v>1268839.8700000001</v>
      </c>
      <c r="I56" s="1">
        <v>158.61000000000001</v>
      </c>
      <c r="J56" s="1">
        <v>2.5552000000000001</v>
      </c>
      <c r="K56" s="12">
        <f t="shared" ref="K56:M59" si="17">+H56-D56</f>
        <v>0</v>
      </c>
      <c r="L56" s="12">
        <f t="shared" si="17"/>
        <v>0</v>
      </c>
      <c r="M56" s="12">
        <f t="shared" si="17"/>
        <v>0</v>
      </c>
    </row>
    <row r="57">
      <c r="A57" s="3"/>
      <c r="B57" s="9" t="s">
        <v>16</v>
      </c>
      <c r="C57" s="39"/>
      <c r="D57" s="10">
        <v>1990019.0900000001</v>
      </c>
      <c r="E57" s="10">
        <v>440.16000000000003</v>
      </c>
      <c r="F57" s="11">
        <v>4.4427599999999998</v>
      </c>
      <c r="G57" s="40"/>
      <c r="H57" s="1">
        <v>1990019.0900000001</v>
      </c>
      <c r="I57" s="1">
        <v>440.16000000000003</v>
      </c>
      <c r="J57" s="1">
        <v>4.4427599999999998</v>
      </c>
      <c r="K57" s="12">
        <f t="shared" si="17"/>
        <v>0</v>
      </c>
      <c r="L57" s="12">
        <f t="shared" si="17"/>
        <v>0</v>
      </c>
      <c r="M57" s="12">
        <f t="shared" si="17"/>
        <v>0</v>
      </c>
    </row>
    <row r="58">
      <c r="A58" s="3"/>
      <c r="B58" s="9" t="s">
        <v>17</v>
      </c>
      <c r="C58" s="39"/>
      <c r="D58" s="10">
        <v>2452152.5</v>
      </c>
      <c r="E58" s="10">
        <v>457.32999999999998</v>
      </c>
      <c r="F58" s="11">
        <v>4.9811300000000003</v>
      </c>
      <c r="G58" s="40"/>
      <c r="H58" s="1">
        <v>2452152.5</v>
      </c>
      <c r="I58" s="1">
        <v>457.32999999999998</v>
      </c>
      <c r="J58" s="1">
        <v>4.9811300000000003</v>
      </c>
      <c r="K58" s="12">
        <f t="shared" si="17"/>
        <v>0</v>
      </c>
      <c r="L58" s="12">
        <f t="shared" si="17"/>
        <v>0</v>
      </c>
      <c r="M58" s="12">
        <f t="shared" si="17"/>
        <v>0</v>
      </c>
    </row>
    <row r="59">
      <c r="A59" s="3"/>
      <c r="B59" s="9" t="s">
        <v>18</v>
      </c>
      <c r="C59" s="39"/>
      <c r="D59" s="10">
        <v>2532924.8999999999</v>
      </c>
      <c r="E59" s="10">
        <v>887.21000000000004</v>
      </c>
      <c r="F59" s="11">
        <v>6.0514799999999997</v>
      </c>
      <c r="G59" s="40"/>
      <c r="H59" s="1">
        <v>2532924.8999999999</v>
      </c>
      <c r="I59" s="1">
        <v>887.21000000000004</v>
      </c>
      <c r="J59" s="1">
        <v>6.0514799999999997</v>
      </c>
      <c r="K59" s="12">
        <f t="shared" si="17"/>
        <v>0</v>
      </c>
      <c r="L59" s="12">
        <f t="shared" si="17"/>
        <v>0</v>
      </c>
      <c r="M59" s="12">
        <f t="shared" si="17"/>
        <v>0</v>
      </c>
    </row>
    <row r="60" ht="13.699999999999999" customHeight="1">
      <c r="A60" s="3"/>
      <c r="B60" s="13" t="s">
        <v>19</v>
      </c>
      <c r="C60" s="39"/>
      <c r="D60" s="14" t="s">
        <v>20</v>
      </c>
      <c r="E60" s="14"/>
      <c r="F60" s="15">
        <v>3.2713100000000002</v>
      </c>
      <c r="G60" s="40"/>
    </row>
    <row r="61" ht="13.699999999999999" customHeight="1">
      <c r="A61" s="3"/>
      <c r="B61" s="13"/>
      <c r="C61" s="39"/>
      <c r="D61" s="14" t="s">
        <v>21</v>
      </c>
      <c r="E61" s="14"/>
      <c r="F61" s="15">
        <v>3.8296399999999999</v>
      </c>
      <c r="G61" s="40"/>
    </row>
    <row r="62" ht="13.699999999999999" customHeight="1">
      <c r="A62" s="3"/>
      <c r="B62" s="13"/>
      <c r="C62" s="39"/>
      <c r="D62" s="14" t="s">
        <v>22</v>
      </c>
      <c r="E62" s="14"/>
      <c r="F62" s="15">
        <v>8.4713100000000008</v>
      </c>
      <c r="G62" s="40"/>
    </row>
    <row r="63" ht="13.699999999999999" customHeight="1">
      <c r="A63" s="3"/>
      <c r="B63" s="13" t="s">
        <v>68</v>
      </c>
      <c r="C63" s="39"/>
      <c r="D63" s="14" t="s">
        <v>20</v>
      </c>
      <c r="E63" s="14"/>
      <c r="F63" s="15">
        <v>2.1463100000000002</v>
      </c>
      <c r="G63" s="40"/>
    </row>
    <row r="64" ht="13.699999999999999" customHeight="1">
      <c r="A64" s="3"/>
      <c r="B64" s="13"/>
      <c r="C64" s="39"/>
      <c r="D64" s="14" t="s">
        <v>21</v>
      </c>
      <c r="E64" s="14"/>
      <c r="F64" s="15">
        <v>2.5879699999999999</v>
      </c>
      <c r="G64" s="40"/>
    </row>
    <row r="65" ht="13.699999999999999" customHeight="1">
      <c r="A65" s="3"/>
      <c r="B65" s="13"/>
      <c r="C65" s="39"/>
      <c r="D65" s="14" t="s">
        <v>22</v>
      </c>
      <c r="E65" s="14"/>
      <c r="F65" s="15">
        <v>6.30464</v>
      </c>
      <c r="G65" s="40"/>
    </row>
    <row r="66" ht="13.699999999999999" customHeight="1">
      <c r="A66" s="3"/>
      <c r="B66" s="13" t="s">
        <v>69</v>
      </c>
      <c r="C66" s="39"/>
      <c r="D66" s="14" t="s">
        <v>20</v>
      </c>
      <c r="E66" s="14"/>
      <c r="F66" s="15">
        <v>2.1463100000000002</v>
      </c>
      <c r="G66" s="40"/>
    </row>
    <row r="67" ht="13.699999999999999" customHeight="1">
      <c r="A67" s="3"/>
      <c r="B67" s="13"/>
      <c r="C67" s="39"/>
      <c r="D67" s="14" t="s">
        <v>21</v>
      </c>
      <c r="E67" s="14"/>
      <c r="F67" s="15">
        <v>2.5879699999999999</v>
      </c>
      <c r="G67" s="40"/>
    </row>
    <row r="68" ht="13.699999999999999" customHeight="1">
      <c r="A68" s="3"/>
      <c r="B68" s="13"/>
      <c r="C68" s="39"/>
      <c r="D68" s="14" t="s">
        <v>22</v>
      </c>
      <c r="E68" s="14"/>
      <c r="F68" s="15">
        <v>6.30464</v>
      </c>
      <c r="G68" s="40"/>
    </row>
    <row r="69" ht="13.699999999999999" customHeight="1">
      <c r="A69" s="3"/>
      <c r="B69" s="13" t="s">
        <v>37</v>
      </c>
      <c r="C69" s="39"/>
      <c r="D69" s="14" t="s">
        <v>20</v>
      </c>
      <c r="E69" s="14"/>
      <c r="F69" s="15">
        <v>2.1463100000000002</v>
      </c>
      <c r="G69" s="40"/>
    </row>
    <row r="70" ht="13.699999999999999" customHeight="1">
      <c r="A70" s="3"/>
      <c r="B70" s="13"/>
      <c r="C70" s="39"/>
      <c r="D70" s="14" t="s">
        <v>21</v>
      </c>
      <c r="E70" s="14"/>
      <c r="F70" s="15">
        <v>2.5879699999999999</v>
      </c>
      <c r="G70" s="40"/>
    </row>
    <row r="71" ht="13.699999999999999" customHeight="1">
      <c r="A71" s="3"/>
      <c r="B71" s="13"/>
      <c r="C71" s="39"/>
      <c r="D71" s="14" t="s">
        <v>22</v>
      </c>
      <c r="E71" s="14"/>
      <c r="F71" s="15">
        <v>6.30464</v>
      </c>
      <c r="G71" s="40"/>
    </row>
    <row r="72" ht="13.699999999999999" customHeight="1">
      <c r="A72" s="3"/>
      <c r="B72" s="13" t="s">
        <v>70</v>
      </c>
      <c r="C72" s="39"/>
      <c r="D72" s="14" t="s">
        <v>20</v>
      </c>
      <c r="E72" s="14"/>
      <c r="F72" s="15">
        <v>1.5796399999999999</v>
      </c>
      <c r="G72" s="40"/>
    </row>
    <row r="73" ht="13.699999999999999" customHeight="1">
      <c r="A73" s="3"/>
      <c r="B73" s="13"/>
      <c r="C73" s="39"/>
      <c r="D73" s="14" t="s">
        <v>21</v>
      </c>
      <c r="E73" s="14"/>
      <c r="F73" s="15">
        <v>1.9713099999999999</v>
      </c>
      <c r="G73" s="40"/>
    </row>
    <row r="74" ht="13.699999999999999" customHeight="1">
      <c r="A74" s="3"/>
      <c r="B74" s="13"/>
      <c r="C74" s="39"/>
      <c r="D74" s="14" t="s">
        <v>22</v>
      </c>
      <c r="E74" s="14"/>
      <c r="F74" s="15">
        <v>5.2213099999999999</v>
      </c>
      <c r="G74" s="40"/>
    </row>
    <row r="75" ht="13.699999999999999" customHeight="1">
      <c r="A75" s="3"/>
      <c r="B75" s="13" t="s">
        <v>85</v>
      </c>
      <c r="C75" s="39"/>
      <c r="D75" s="14" t="s">
        <v>20</v>
      </c>
      <c r="E75" s="14"/>
      <c r="F75" s="15">
        <v>1.5796399999999999</v>
      </c>
      <c r="G75" s="40"/>
    </row>
    <row r="76" ht="13.699999999999999" customHeight="1">
      <c r="A76" s="3"/>
      <c r="B76" s="13"/>
      <c r="C76" s="39"/>
      <c r="D76" s="14" t="s">
        <v>21</v>
      </c>
      <c r="E76" s="14"/>
      <c r="F76" s="15">
        <v>1.9713099999999999</v>
      </c>
      <c r="G76" s="40"/>
    </row>
    <row r="77" ht="13.699999999999999" customHeight="1">
      <c r="A77" s="3"/>
      <c r="B77" s="13"/>
      <c r="C77" s="39"/>
      <c r="D77" s="14" t="s">
        <v>22</v>
      </c>
      <c r="E77" s="14"/>
      <c r="F77" s="15">
        <v>5.2213099999999999</v>
      </c>
      <c r="G77" s="40"/>
    </row>
    <row r="78" ht="13.699999999999999" customHeight="1">
      <c r="A78" s="3"/>
      <c r="B78" s="13" t="s">
        <v>28</v>
      </c>
      <c r="C78" s="39"/>
      <c r="D78" s="14" t="s">
        <v>20</v>
      </c>
      <c r="E78" s="14"/>
      <c r="F78" s="15">
        <v>1.5796399999999999</v>
      </c>
      <c r="G78" s="40"/>
    </row>
    <row r="79" ht="13.699999999999999" customHeight="1">
      <c r="A79" s="3"/>
      <c r="B79" s="13"/>
      <c r="C79" s="39"/>
      <c r="D79" s="14" t="s">
        <v>21</v>
      </c>
      <c r="E79" s="14"/>
      <c r="F79" s="15">
        <v>1.9713099999999999</v>
      </c>
      <c r="G79" s="40"/>
    </row>
    <row r="80" ht="13.699999999999999" customHeight="1">
      <c r="A80" s="3"/>
      <c r="B80" s="13"/>
      <c r="C80" s="39"/>
      <c r="D80" s="14" t="s">
        <v>22</v>
      </c>
      <c r="E80" s="14"/>
      <c r="F80" s="15">
        <v>5.2213099999999999</v>
      </c>
      <c r="G80" s="40"/>
    </row>
    <row r="81" ht="13.699999999999999" customHeight="1">
      <c r="A81" s="3"/>
      <c r="B81" s="13" t="s">
        <v>29</v>
      </c>
      <c r="C81" s="39"/>
      <c r="D81" s="14" t="s">
        <v>20</v>
      </c>
      <c r="E81" s="14"/>
      <c r="F81" s="15">
        <v>1.5796399999999999</v>
      </c>
      <c r="G81" s="40"/>
    </row>
    <row r="82" ht="13.699999999999999" customHeight="1">
      <c r="A82" s="3"/>
      <c r="B82" s="13"/>
      <c r="C82" s="39"/>
      <c r="D82" s="14" t="s">
        <v>21</v>
      </c>
      <c r="E82" s="14"/>
      <c r="F82" s="15">
        <v>1.9713099999999999</v>
      </c>
      <c r="G82" s="40"/>
    </row>
    <row r="83" ht="13.699999999999999" customHeight="1">
      <c r="A83" s="3"/>
      <c r="B83" s="13"/>
      <c r="C83" s="39"/>
      <c r="D83" s="14" t="s">
        <v>22</v>
      </c>
      <c r="E83" s="14"/>
      <c r="F83" s="15">
        <v>5.2213099999999999</v>
      </c>
      <c r="G83" s="40"/>
    </row>
    <row r="84" ht="96" customHeight="1">
      <c r="A84" s="3"/>
      <c r="B84" s="13" t="s">
        <v>30</v>
      </c>
      <c r="C84" s="39"/>
      <c r="D84" s="17" t="s">
        <v>20</v>
      </c>
      <c r="E84" s="17"/>
      <c r="F84" s="15">
        <v>3.2713100000000002</v>
      </c>
      <c r="G84" s="40"/>
    </row>
    <row r="85" ht="96" customHeight="1">
      <c r="A85" s="3"/>
      <c r="B85" s="13"/>
      <c r="C85" s="39"/>
      <c r="D85" s="17" t="s">
        <v>21</v>
      </c>
      <c r="E85" s="17"/>
      <c r="F85" s="15">
        <v>3.8296399999999999</v>
      </c>
      <c r="G85" s="40"/>
    </row>
    <row r="86" ht="96" customHeight="1">
      <c r="A86" s="3"/>
      <c r="B86" s="13"/>
      <c r="C86" s="39"/>
      <c r="D86" s="17" t="s">
        <v>22</v>
      </c>
      <c r="E86" s="17"/>
      <c r="F86" s="15">
        <v>8.4713100000000008</v>
      </c>
      <c r="G86" s="40"/>
    </row>
    <row r="87" ht="13.699999999999999" customHeight="1">
      <c r="A87" s="3"/>
      <c r="B87" s="13" t="s">
        <v>31</v>
      </c>
      <c r="C87" s="39"/>
      <c r="D87" s="17" t="s">
        <v>20</v>
      </c>
      <c r="E87" s="17"/>
      <c r="F87" s="15">
        <v>1.5796399999999999</v>
      </c>
      <c r="G87" s="40"/>
    </row>
    <row r="88" ht="13.699999999999999" customHeight="1">
      <c r="A88" s="3"/>
      <c r="B88" s="13"/>
      <c r="C88" s="39"/>
      <c r="D88" s="17" t="s">
        <v>21</v>
      </c>
      <c r="E88" s="17"/>
      <c r="F88" s="15">
        <v>1.9713099999999999</v>
      </c>
      <c r="G88" s="40"/>
    </row>
    <row r="89" ht="13.699999999999999" customHeight="1">
      <c r="A89" s="3"/>
      <c r="B89" s="13"/>
      <c r="C89" s="39"/>
      <c r="D89" s="17" t="s">
        <v>22</v>
      </c>
      <c r="E89" s="17"/>
      <c r="F89" s="15">
        <v>5.2213099999999999</v>
      </c>
      <c r="G89" s="40"/>
    </row>
    <row r="90" ht="26.25" customHeight="1">
      <c r="A90" s="3"/>
      <c r="B90" s="13" t="s">
        <v>32</v>
      </c>
      <c r="C90" s="39"/>
      <c r="D90" s="17" t="s">
        <v>20</v>
      </c>
      <c r="E90" s="17"/>
      <c r="F90" s="15">
        <v>3.2713100000000002</v>
      </c>
      <c r="G90" s="40"/>
    </row>
    <row r="91" ht="26.25" customHeight="1">
      <c r="A91" s="3"/>
      <c r="B91" s="13"/>
      <c r="C91" s="39"/>
      <c r="D91" s="17" t="s">
        <v>21</v>
      </c>
      <c r="E91" s="17"/>
      <c r="F91" s="15">
        <v>3.8296399999999999</v>
      </c>
      <c r="G91" s="40"/>
    </row>
    <row r="92" ht="27" customHeight="1">
      <c r="A92" s="3"/>
      <c r="B92" s="13"/>
      <c r="C92" s="39"/>
      <c r="D92" s="17" t="s">
        <v>22</v>
      </c>
      <c r="E92" s="17"/>
      <c r="F92" s="15">
        <v>8.4713100000000008</v>
      </c>
      <c r="G92" s="40"/>
    </row>
    <row r="93" ht="27" customHeight="1">
      <c r="A93" s="3"/>
      <c r="B93" s="13" t="s">
        <v>86</v>
      </c>
      <c r="C93" s="39"/>
      <c r="D93" s="17" t="s">
        <v>20</v>
      </c>
      <c r="E93" s="17"/>
      <c r="F93" s="15">
        <v>3.2713100000000002</v>
      </c>
      <c r="G93" s="40"/>
    </row>
    <row r="94" ht="27" customHeight="1">
      <c r="A94" s="3"/>
      <c r="B94" s="13"/>
      <c r="C94" s="39"/>
      <c r="D94" s="17" t="s">
        <v>21</v>
      </c>
      <c r="E94" s="17"/>
      <c r="F94" s="15">
        <v>3.8296399999999999</v>
      </c>
      <c r="G94" s="40"/>
    </row>
    <row r="95" ht="27" customHeight="1">
      <c r="A95" s="3"/>
      <c r="B95" s="13"/>
      <c r="C95" s="39"/>
      <c r="D95" s="17" t="s">
        <v>22</v>
      </c>
      <c r="E95" s="17"/>
      <c r="F95" s="15">
        <v>8.4713100000000008</v>
      </c>
      <c r="G95" s="40"/>
    </row>
    <row r="96" ht="25.5" customHeight="1">
      <c r="A96" s="3"/>
      <c r="B96" s="13" t="s">
        <v>34</v>
      </c>
      <c r="C96" s="39"/>
      <c r="D96" s="17" t="s">
        <v>20</v>
      </c>
      <c r="E96" s="17"/>
      <c r="F96" s="15">
        <v>3.2713100000000002</v>
      </c>
      <c r="G96" s="40"/>
    </row>
    <row r="97" ht="13.699999999999999" customHeight="1">
      <c r="A97" s="3"/>
      <c r="B97" s="13"/>
      <c r="C97" s="39"/>
      <c r="D97" s="17" t="s">
        <v>21</v>
      </c>
      <c r="E97" s="17"/>
      <c r="F97" s="15">
        <v>3.8296399999999999</v>
      </c>
      <c r="G97" s="40"/>
    </row>
    <row r="98" ht="13.699999999999999" customHeight="1">
      <c r="A98" s="3"/>
      <c r="B98" s="13"/>
      <c r="C98" s="39"/>
      <c r="D98" s="17" t="s">
        <v>22</v>
      </c>
      <c r="E98" s="17"/>
      <c r="F98" s="15">
        <v>8.4713100000000008</v>
      </c>
      <c r="G98" s="40"/>
    </row>
    <row r="99" ht="46.5" customHeight="1">
      <c r="A99" s="3"/>
      <c r="B99" s="13" t="s">
        <v>38</v>
      </c>
      <c r="C99" s="39"/>
      <c r="D99" s="17" t="s">
        <v>20</v>
      </c>
      <c r="E99" s="17"/>
      <c r="F99" s="15">
        <v>3.2713100000000002</v>
      </c>
      <c r="G99" s="40"/>
    </row>
    <row r="100" ht="54.75" customHeight="1">
      <c r="A100" s="3"/>
      <c r="B100" s="13"/>
      <c r="C100" s="39"/>
      <c r="D100" s="17" t="s">
        <v>21</v>
      </c>
      <c r="E100" s="17"/>
      <c r="F100" s="15">
        <v>3.8296399999999999</v>
      </c>
      <c r="G100" s="40"/>
    </row>
    <row r="101" ht="56.100000000000001" customHeight="1">
      <c r="A101" s="3"/>
      <c r="B101" s="13"/>
      <c r="C101" s="39"/>
      <c r="D101" s="17" t="s">
        <v>22</v>
      </c>
      <c r="E101" s="17"/>
      <c r="F101" s="15">
        <v>8.4713100000000008</v>
      </c>
      <c r="G101" s="40"/>
    </row>
    <row r="102">
      <c r="A102" s="18"/>
      <c r="B102" s="19"/>
      <c r="C102" s="1"/>
      <c r="D102" s="12"/>
      <c r="E102" s="12"/>
      <c r="F102" s="12"/>
      <c r="G102" s="18"/>
    </row>
    <row r="103">
      <c r="A103" s="1" t="s">
        <v>39</v>
      </c>
    </row>
    <row r="104">
      <c r="A104" s="1" t="s">
        <v>40</v>
      </c>
    </row>
    <row r="105">
      <c r="A105" s="41" t="s">
        <v>87</v>
      </c>
    </row>
    <row r="107">
      <c r="A107" s="21" t="s">
        <v>73</v>
      </c>
      <c r="B107" s="21"/>
      <c r="C107" s="21"/>
      <c r="D107" s="21"/>
      <c r="E107" s="21"/>
      <c r="F107" s="21"/>
      <c r="G107" s="21"/>
    </row>
  </sheetData>
  <mergeCells count="119">
    <mergeCell ref="A7:A101"/>
    <mergeCell ref="B7:G7"/>
    <mergeCell ref="C8:C101"/>
    <mergeCell ref="D8:F8"/>
    <mergeCell ref="G8:G101"/>
    <mergeCell ref="B13:B15"/>
    <mergeCell ref="D13:E13"/>
    <mergeCell ref="D14:E14"/>
    <mergeCell ref="D15:E15"/>
    <mergeCell ref="B16:B18"/>
    <mergeCell ref="D16:E16"/>
    <mergeCell ref="D17:E17"/>
    <mergeCell ref="D18:E18"/>
    <mergeCell ref="B19:B21"/>
    <mergeCell ref="D19:E19"/>
    <mergeCell ref="D20:E20"/>
    <mergeCell ref="D21:E21"/>
    <mergeCell ref="B22:B24"/>
    <mergeCell ref="D22:E22"/>
    <mergeCell ref="D23:E23"/>
    <mergeCell ref="D24:E24"/>
    <mergeCell ref="B25:B27"/>
    <mergeCell ref="D25:E25"/>
    <mergeCell ref="D26:E26"/>
    <mergeCell ref="D27:E27"/>
    <mergeCell ref="B28:B30"/>
    <mergeCell ref="D28:E28"/>
    <mergeCell ref="D29:E29"/>
    <mergeCell ref="D30:E30"/>
    <mergeCell ref="B31:B33"/>
    <mergeCell ref="D31:E31"/>
    <mergeCell ref="D32:E32"/>
    <mergeCell ref="D33:E33"/>
    <mergeCell ref="B34:B36"/>
    <mergeCell ref="D34:E34"/>
    <mergeCell ref="D35:E35"/>
    <mergeCell ref="D36:E36"/>
    <mergeCell ref="B37:B39"/>
    <mergeCell ref="D37:E37"/>
    <mergeCell ref="D38:E38"/>
    <mergeCell ref="D39:E39"/>
    <mergeCell ref="B40:B42"/>
    <mergeCell ref="D40:E40"/>
    <mergeCell ref="D41:E41"/>
    <mergeCell ref="D42:E42"/>
    <mergeCell ref="B43:B45"/>
    <mergeCell ref="D43:E43"/>
    <mergeCell ref="D44:E44"/>
    <mergeCell ref="D45:E45"/>
    <mergeCell ref="B46:B48"/>
    <mergeCell ref="D46:E46"/>
    <mergeCell ref="D47:E47"/>
    <mergeCell ref="D48:E48"/>
    <mergeCell ref="B49:B51"/>
    <mergeCell ref="D49:E49"/>
    <mergeCell ref="D50:E50"/>
    <mergeCell ref="D51:E51"/>
    <mergeCell ref="B52:B54"/>
    <mergeCell ref="D52:E52"/>
    <mergeCell ref="D53:E53"/>
    <mergeCell ref="D54:E54"/>
    <mergeCell ref="D55:F55"/>
    <mergeCell ref="B60:B62"/>
    <mergeCell ref="D60:E60"/>
    <mergeCell ref="D61:E61"/>
    <mergeCell ref="D62:E62"/>
    <mergeCell ref="B63:B65"/>
    <mergeCell ref="D63:E63"/>
    <mergeCell ref="D64:E64"/>
    <mergeCell ref="D65:E65"/>
    <mergeCell ref="B66:B68"/>
    <mergeCell ref="D66:E66"/>
    <mergeCell ref="D67:E67"/>
    <mergeCell ref="D68:E68"/>
    <mergeCell ref="B69:B71"/>
    <mergeCell ref="D69:E69"/>
    <mergeCell ref="D70:E70"/>
    <mergeCell ref="D71:E71"/>
    <mergeCell ref="B72:B74"/>
    <mergeCell ref="D72:E72"/>
    <mergeCell ref="D73:E73"/>
    <mergeCell ref="D74:E74"/>
    <mergeCell ref="B75:B77"/>
    <mergeCell ref="D75:E75"/>
    <mergeCell ref="D76:E76"/>
    <mergeCell ref="D77:E77"/>
    <mergeCell ref="B78:B80"/>
    <mergeCell ref="D78:E78"/>
    <mergeCell ref="D79:E79"/>
    <mergeCell ref="D80:E80"/>
    <mergeCell ref="B81:B83"/>
    <mergeCell ref="D81:E81"/>
    <mergeCell ref="D82:E82"/>
    <mergeCell ref="D83:E83"/>
    <mergeCell ref="B84:B86"/>
    <mergeCell ref="D84:E84"/>
    <mergeCell ref="D85:E85"/>
    <mergeCell ref="D86:E86"/>
    <mergeCell ref="B87:B89"/>
    <mergeCell ref="D87:E87"/>
    <mergeCell ref="D88:E88"/>
    <mergeCell ref="D89:E89"/>
    <mergeCell ref="B90:B92"/>
    <mergeCell ref="D90:E90"/>
    <mergeCell ref="D91:E91"/>
    <mergeCell ref="D92:E92"/>
    <mergeCell ref="B93:B95"/>
    <mergeCell ref="D93:E93"/>
    <mergeCell ref="D94:E94"/>
    <mergeCell ref="D95:E95"/>
    <mergeCell ref="B96:B98"/>
    <mergeCell ref="D96:E96"/>
    <mergeCell ref="D97:E97"/>
    <mergeCell ref="D98:E98"/>
    <mergeCell ref="B99:B101"/>
    <mergeCell ref="D99:E99"/>
    <mergeCell ref="D100:E100"/>
    <mergeCell ref="D101:E101"/>
    <mergeCell ref="A107:G107"/>
  </mergeCells>
  <hyperlinks>
    <hyperlink r:id="rId1" ref="G8"/>
  </hyperlinks>
  <printOptions headings="0" gridLines="0"/>
  <pageMargins left="0.25" right="0.25" top="0.75" bottom="0.75" header="0.29999999999999999" footer="0.29999999999999999"/>
  <pageSetup paperSize="9" scale="2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MRSK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muserxx</dc:creator>
  <cp:lastModifiedBy>spb00210</cp:lastModifiedBy>
  <cp:revision>1</cp:revision>
  <dcterms:created xsi:type="dcterms:W3CDTF">2008-04-11T13:05:27Z</dcterms:created>
  <dcterms:modified xsi:type="dcterms:W3CDTF">2025-10-07T16:16:08Z</dcterms:modified>
</cp:coreProperties>
</file>